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konomi NY\Leverantörsreskontra\Fakturaadresser Corenet-Hemsida\"/>
    </mc:Choice>
  </mc:AlternateContent>
  <xr:revisionPtr revIDLastSave="0" documentId="13_ncr:1_{943DAA89-D9E1-4746-A628-8078F9C646B2}" xr6:coauthVersionLast="47" xr6:coauthVersionMax="47" xr10:uidLastSave="{00000000-0000-0000-0000-000000000000}"/>
  <bookViews>
    <workbookView xWindow="25695" yWindow="0" windowWidth="26010" windowHeight="20985" xr2:uid="{408A303A-6831-4030-B961-F0464215FFB8}"/>
  </bookViews>
  <sheets>
    <sheet name="Fakturadresser samt bolag" sheetId="1" r:id="rId1"/>
  </sheets>
  <definedNames>
    <definedName name="_xlnm._FilterDatabase" localSheetId="0" hidden="1">'Fakturadresser samt bolag'!#REF!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1" i="1" l="1"/>
  <c r="B351" i="1"/>
  <c r="A351" i="1"/>
  <c r="A350" i="1"/>
  <c r="B350" i="1"/>
  <c r="J350" i="1"/>
  <c r="A72" i="1"/>
  <c r="B72" i="1"/>
  <c r="J72" i="1"/>
  <c r="A290" i="1"/>
  <c r="B290" i="1"/>
  <c r="J290" i="1"/>
  <c r="A291" i="1"/>
  <c r="B291" i="1"/>
  <c r="J291" i="1"/>
  <c r="J347" i="1"/>
  <c r="A347" i="1"/>
  <c r="B347" i="1"/>
  <c r="A348" i="1"/>
  <c r="B348" i="1"/>
  <c r="J348" i="1"/>
  <c r="J71" i="1"/>
  <c r="A71" i="1"/>
  <c r="B71" i="1"/>
  <c r="J27" i="1"/>
  <c r="J341" i="1"/>
  <c r="J342" i="1"/>
  <c r="J343" i="1"/>
  <c r="J344" i="1"/>
  <c r="J345" i="1"/>
  <c r="J346" i="1"/>
  <c r="J349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51" i="1"/>
  <c r="J152" i="1"/>
  <c r="J153" i="1"/>
  <c r="J154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02" i="1"/>
  <c r="J103" i="1"/>
  <c r="J104" i="1"/>
  <c r="J105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60" i="1"/>
  <c r="J61" i="1"/>
  <c r="J62" i="1"/>
  <c r="J63" i="1"/>
  <c r="J64" i="1"/>
  <c r="J65" i="1"/>
  <c r="J66" i="1"/>
  <c r="J67" i="1"/>
  <c r="J68" i="1"/>
  <c r="J69" i="1"/>
  <c r="J70" i="1"/>
  <c r="J73" i="1"/>
  <c r="J74" i="1"/>
  <c r="J75" i="1"/>
  <c r="J76" i="1"/>
  <c r="J77" i="1"/>
  <c r="J55" i="1"/>
  <c r="J56" i="1"/>
  <c r="J57" i="1"/>
  <c r="J58" i="1"/>
  <c r="J59" i="1"/>
  <c r="J44" i="1"/>
  <c r="J45" i="1"/>
  <c r="J46" i="1"/>
  <c r="J47" i="1"/>
  <c r="J48" i="1"/>
  <c r="J49" i="1"/>
  <c r="J50" i="1"/>
  <c r="J51" i="1"/>
  <c r="J52" i="1"/>
  <c r="J53" i="1"/>
  <c r="J54" i="1"/>
  <c r="J35" i="1"/>
  <c r="J36" i="1"/>
  <c r="J37" i="1"/>
  <c r="J38" i="1"/>
  <c r="J39" i="1"/>
  <c r="J40" i="1"/>
  <c r="J41" i="1"/>
  <c r="J42" i="1"/>
  <c r="J43" i="1"/>
  <c r="J31" i="1"/>
  <c r="J32" i="1"/>
  <c r="J33" i="1"/>
  <c r="J34" i="1"/>
  <c r="J29" i="1"/>
  <c r="J28" i="1"/>
  <c r="J30" i="1"/>
  <c r="B349" i="1"/>
  <c r="A349" i="1"/>
  <c r="B346" i="1"/>
  <c r="A346" i="1"/>
  <c r="B345" i="1"/>
  <c r="A345" i="1"/>
  <c r="B344" i="1"/>
  <c r="A344" i="1"/>
  <c r="B343" i="1"/>
  <c r="A343" i="1"/>
  <c r="A296" i="1"/>
  <c r="B296" i="1"/>
  <c r="B24" i="1" l="1" a="1"/>
  <c r="B24" i="1" s="1"/>
  <c r="B30" i="1"/>
  <c r="B40" i="1"/>
  <c r="B32" i="1"/>
  <c r="B27" i="1"/>
  <c r="B33" i="1"/>
  <c r="B341" i="1"/>
  <c r="B84" i="1"/>
  <c r="B339" i="1"/>
  <c r="B44" i="1"/>
  <c r="B38" i="1"/>
  <c r="B329" i="1"/>
  <c r="B331" i="1"/>
  <c r="B332" i="1"/>
  <c r="B330" i="1"/>
  <c r="B36" i="1"/>
  <c r="B37" i="1"/>
  <c r="B342" i="1"/>
  <c r="B43" i="1"/>
  <c r="B333" i="1"/>
  <c r="B334" i="1"/>
  <c r="B335" i="1"/>
  <c r="B336" i="1"/>
  <c r="B337" i="1"/>
  <c r="B338" i="1"/>
  <c r="B31" i="1"/>
  <c r="B35" i="1"/>
  <c r="B39" i="1"/>
  <c r="B34" i="1"/>
  <c r="B340" i="1"/>
  <c r="B45" i="1"/>
  <c r="B46" i="1"/>
  <c r="B41" i="1"/>
  <c r="B42" i="1"/>
  <c r="B145" i="1"/>
  <c r="B146" i="1"/>
  <c r="B175" i="1"/>
  <c r="B47" i="1"/>
  <c r="B48" i="1"/>
  <c r="B49" i="1"/>
  <c r="B62" i="1"/>
  <c r="B50" i="1"/>
  <c r="B219" i="1"/>
  <c r="B230" i="1"/>
  <c r="B231" i="1"/>
  <c r="B232" i="1"/>
  <c r="B29" i="1"/>
  <c r="B179" i="1"/>
  <c r="B164" i="1"/>
  <c r="B192" i="1"/>
  <c r="B115" i="1"/>
  <c r="B220" i="1"/>
  <c r="B89" i="1"/>
  <c r="B233" i="1"/>
  <c r="B63" i="1"/>
  <c r="B119" i="1"/>
  <c r="B120" i="1"/>
  <c r="B100" i="1"/>
  <c r="B102" i="1"/>
  <c r="B101" i="1"/>
  <c r="B163" i="1"/>
  <c r="B113" i="1"/>
  <c r="B176" i="1"/>
  <c r="B86" i="1"/>
  <c r="B327" i="1"/>
  <c r="B88" i="1"/>
  <c r="B234" i="1"/>
  <c r="B226" i="1"/>
  <c r="B235" i="1"/>
  <c r="B137" i="1"/>
  <c r="B126" i="1"/>
  <c r="B125" i="1"/>
  <c r="B194" i="1"/>
  <c r="B225" i="1"/>
  <c r="B236" i="1"/>
  <c r="B195" i="1"/>
  <c r="B198" i="1"/>
  <c r="B237" i="1"/>
  <c r="B51" i="1"/>
  <c r="B52" i="1"/>
  <c r="B103" i="1"/>
  <c r="B104" i="1"/>
  <c r="B105" i="1"/>
  <c r="B106" i="1"/>
  <c r="B107" i="1"/>
  <c r="B108" i="1"/>
  <c r="B109" i="1"/>
  <c r="B110" i="1"/>
  <c r="B111" i="1"/>
  <c r="B112" i="1"/>
  <c r="B227" i="1"/>
  <c r="B180" i="1"/>
  <c r="B279" i="1"/>
  <c r="B301" i="1"/>
  <c r="B64" i="1"/>
  <c r="B212" i="1"/>
  <c r="B213" i="1"/>
  <c r="B165" i="1"/>
  <c r="B90" i="1"/>
  <c r="B147" i="1"/>
  <c r="B148" i="1"/>
  <c r="B65" i="1"/>
  <c r="B87" i="1"/>
  <c r="B172" i="1"/>
  <c r="B181" i="1"/>
  <c r="B214" i="1"/>
  <c r="B53" i="1"/>
  <c r="B54" i="1"/>
  <c r="B283" i="1"/>
  <c r="B238" i="1"/>
  <c r="B66" i="1"/>
  <c r="B203" i="1"/>
  <c r="B138" i="1"/>
  <c r="B149" i="1"/>
  <c r="B95" i="1"/>
  <c r="B67" i="1"/>
  <c r="B68" i="1"/>
  <c r="B150" i="1"/>
  <c r="B151" i="1"/>
  <c r="B152" i="1"/>
  <c r="B153" i="1"/>
  <c r="B154" i="1"/>
  <c r="B155" i="1"/>
  <c r="B239" i="1"/>
  <c r="B156" i="1"/>
  <c r="B136" i="1"/>
  <c r="B240" i="1"/>
  <c r="B196" i="1"/>
  <c r="B96" i="1"/>
  <c r="B177" i="1"/>
  <c r="B166" i="1"/>
  <c r="B167" i="1"/>
  <c r="B168" i="1"/>
  <c r="B187" i="1"/>
  <c r="B85" i="1"/>
  <c r="B80" i="1"/>
  <c r="B81" i="1"/>
  <c r="B328" i="1"/>
  <c r="B133" i="1"/>
  <c r="B98" i="1"/>
  <c r="B141" i="1"/>
  <c r="B142" i="1"/>
  <c r="B139" i="1"/>
  <c r="B55" i="1"/>
  <c r="B223" i="1"/>
  <c r="B241" i="1"/>
  <c r="B130" i="1"/>
  <c r="B99" i="1"/>
  <c r="B242" i="1"/>
  <c r="B91" i="1"/>
  <c r="B124" i="1"/>
  <c r="B243" i="1"/>
  <c r="B162" i="1"/>
  <c r="B121" i="1"/>
  <c r="B244" i="1"/>
  <c r="B209" i="1"/>
  <c r="B157" i="1"/>
  <c r="B310" i="1"/>
  <c r="B245" i="1"/>
  <c r="B82" i="1"/>
  <c r="B246" i="1"/>
  <c r="B69" i="1"/>
  <c r="B70" i="1"/>
  <c r="B247" i="1"/>
  <c r="B143" i="1"/>
  <c r="B144" i="1"/>
  <c r="B248" i="1"/>
  <c r="B249" i="1"/>
  <c r="B60" i="1"/>
  <c r="B184" i="1"/>
  <c r="B222" i="1"/>
  <c r="B178" i="1"/>
  <c r="B169" i="1"/>
  <c r="B250" i="1"/>
  <c r="B92" i="1"/>
  <c r="B322" i="1"/>
  <c r="B122" i="1"/>
  <c r="B251" i="1"/>
  <c r="B127" i="1"/>
  <c r="B252" i="1"/>
  <c r="B325" i="1"/>
  <c r="B253" i="1"/>
  <c r="B288" i="1"/>
  <c r="B287" i="1"/>
  <c r="B173" i="1"/>
  <c r="B132" i="1"/>
  <c r="B131" i="1"/>
  <c r="B254" i="1"/>
  <c r="B134" i="1"/>
  <c r="B305" i="1"/>
  <c r="B221" i="1"/>
  <c r="B324" i="1"/>
  <c r="B311" i="1"/>
  <c r="B210" i="1"/>
  <c r="B114" i="1"/>
  <c r="B309" i="1"/>
  <c r="B186" i="1"/>
  <c r="B56" i="1"/>
  <c r="B211" i="1"/>
  <c r="B202" i="1"/>
  <c r="B200" i="1"/>
  <c r="B201" i="1"/>
  <c r="B255" i="1"/>
  <c r="B256" i="1"/>
  <c r="B257" i="1"/>
  <c r="B190" i="1"/>
  <c r="B189" i="1"/>
  <c r="B135" i="1"/>
  <c r="B258" i="1"/>
  <c r="B61" i="1"/>
  <c r="B57" i="1"/>
  <c r="B259" i="1"/>
  <c r="B73" i="1"/>
  <c r="B74" i="1"/>
  <c r="B182" i="1"/>
  <c r="B170" i="1"/>
  <c r="B158" i="1"/>
  <c r="B159" i="1"/>
  <c r="B160" i="1"/>
  <c r="B161" i="1"/>
  <c r="B260" i="1"/>
  <c r="B75" i="1"/>
  <c r="B83" i="1"/>
  <c r="B284" i="1"/>
  <c r="B93" i="1"/>
  <c r="B140" i="1"/>
  <c r="B261" i="1"/>
  <c r="B208" i="1"/>
  <c r="B197" i="1"/>
  <c r="B128" i="1"/>
  <c r="B58" i="1"/>
  <c r="B116" i="1"/>
  <c r="B117" i="1"/>
  <c r="B285" i="1"/>
  <c r="B262" i="1"/>
  <c r="B286" i="1"/>
  <c r="B263" i="1"/>
  <c r="B171" i="1"/>
  <c r="B224" i="1"/>
  <c r="B274" i="1"/>
  <c r="B264" i="1"/>
  <c r="B275" i="1"/>
  <c r="B94" i="1"/>
  <c r="B59" i="1"/>
  <c r="B199" i="1"/>
  <c r="B78" i="1"/>
  <c r="B265" i="1"/>
  <c r="B79" i="1"/>
  <c r="B215" i="1"/>
  <c r="B216" i="1"/>
  <c r="B217" i="1"/>
  <c r="B218" i="1"/>
  <c r="B188" i="1"/>
  <c r="B185" i="1"/>
  <c r="B193" i="1"/>
  <c r="B76" i="1"/>
  <c r="B28" i="1"/>
  <c r="B308" i="1"/>
  <c r="B278" i="1"/>
  <c r="B299" i="1"/>
  <c r="B304" i="1"/>
  <c r="B174" i="1"/>
  <c r="B228" i="1"/>
  <c r="B204" i="1"/>
  <c r="B316" i="1"/>
  <c r="B266" i="1"/>
  <c r="B315" i="1"/>
  <c r="B118" i="1"/>
  <c r="B276" i="1"/>
  <c r="B277" i="1"/>
  <c r="B302" i="1"/>
  <c r="B313" i="1"/>
  <c r="B267" i="1"/>
  <c r="B314" i="1"/>
  <c r="B268" i="1"/>
  <c r="B269" i="1"/>
  <c r="B289" i="1"/>
  <c r="B270" i="1"/>
  <c r="B300" i="1"/>
  <c r="B229" i="1"/>
  <c r="B326" i="1"/>
  <c r="B323" i="1"/>
  <c r="B129" i="1"/>
  <c r="B191" i="1"/>
  <c r="B205" i="1"/>
  <c r="B206" i="1"/>
  <c r="B183" i="1"/>
  <c r="B307" i="1"/>
  <c r="B271" i="1"/>
  <c r="B306" i="1"/>
  <c r="B272" i="1"/>
  <c r="B97" i="1"/>
  <c r="B77" i="1"/>
  <c r="B273" i="1"/>
  <c r="B280" i="1"/>
  <c r="B123" i="1"/>
  <c r="B207" i="1"/>
  <c r="B312" i="1"/>
  <c r="B317" i="1"/>
  <c r="B318" i="1"/>
  <c r="B319" i="1"/>
  <c r="B320" i="1"/>
  <c r="B321" i="1"/>
  <c r="B303" i="1"/>
  <c r="B281" i="1"/>
  <c r="B282" i="1"/>
  <c r="B292" i="1"/>
  <c r="B293" i="1"/>
  <c r="B294" i="1"/>
  <c r="B295" i="1"/>
  <c r="B297" i="1"/>
  <c r="B298" i="1"/>
  <c r="A298" i="1"/>
  <c r="A297" i="1"/>
  <c r="A295" i="1"/>
  <c r="A294" i="1"/>
  <c r="A293" i="1"/>
  <c r="A292" i="1"/>
  <c r="A282" i="1"/>
  <c r="A281" i="1"/>
  <c r="A303" i="1"/>
  <c r="A321" i="1"/>
  <c r="A320" i="1"/>
  <c r="A319" i="1"/>
  <c r="A318" i="1"/>
  <c r="A317" i="1"/>
  <c r="A312" i="1"/>
  <c r="A207" i="1"/>
  <c r="A123" i="1"/>
  <c r="A280" i="1"/>
  <c r="A273" i="1"/>
  <c r="A77" i="1"/>
  <c r="A97" i="1"/>
  <c r="A272" i="1"/>
  <c r="A306" i="1"/>
  <c r="A271" i="1"/>
  <c r="A307" i="1"/>
  <c r="A183" i="1"/>
  <c r="A206" i="1"/>
  <c r="A205" i="1"/>
  <c r="A191" i="1"/>
  <c r="A129" i="1"/>
  <c r="A323" i="1"/>
  <c r="A326" i="1"/>
  <c r="A229" i="1"/>
  <c r="A300" i="1"/>
  <c r="A270" i="1"/>
  <c r="A289" i="1"/>
  <c r="A269" i="1"/>
  <c r="A268" i="1"/>
  <c r="A314" i="1"/>
  <c r="A267" i="1"/>
  <c r="A313" i="1"/>
  <c r="A302" i="1"/>
  <c r="A277" i="1"/>
  <c r="A276" i="1"/>
  <c r="A118" i="1"/>
  <c r="A315" i="1"/>
  <c r="A266" i="1"/>
  <c r="A316" i="1"/>
  <c r="A204" i="1"/>
  <c r="A228" i="1"/>
  <c r="A174" i="1"/>
  <c r="A304" i="1"/>
  <c r="A299" i="1"/>
  <c r="A278" i="1"/>
  <c r="A308" i="1"/>
  <c r="A28" i="1"/>
  <c r="A76" i="1"/>
  <c r="A193" i="1"/>
  <c r="A185" i="1"/>
  <c r="A188" i="1"/>
  <c r="A218" i="1"/>
  <c r="A217" i="1"/>
  <c r="A216" i="1"/>
  <c r="A215" i="1"/>
  <c r="A79" i="1"/>
  <c r="A265" i="1"/>
  <c r="A78" i="1"/>
  <c r="A199" i="1"/>
  <c r="A59" i="1"/>
  <c r="A94" i="1"/>
  <c r="A275" i="1"/>
  <c r="A264" i="1"/>
  <c r="A274" i="1"/>
  <c r="A224" i="1"/>
  <c r="A171" i="1"/>
  <c r="A263" i="1"/>
  <c r="A286" i="1"/>
  <c r="A262" i="1"/>
  <c r="A285" i="1"/>
  <c r="A117" i="1"/>
  <c r="A116" i="1"/>
  <c r="A58" i="1"/>
  <c r="A128" i="1"/>
  <c r="A197" i="1"/>
  <c r="A208" i="1"/>
  <c r="A261" i="1"/>
  <c r="A140" i="1"/>
  <c r="A93" i="1"/>
  <c r="A284" i="1"/>
  <c r="A83" i="1"/>
  <c r="A75" i="1"/>
  <c r="A260" i="1"/>
  <c r="A161" i="1"/>
  <c r="A160" i="1"/>
  <c r="A159" i="1"/>
  <c r="A158" i="1"/>
  <c r="A170" i="1"/>
  <c r="A182" i="1"/>
  <c r="A74" i="1"/>
  <c r="A73" i="1"/>
  <c r="A259" i="1"/>
  <c r="A57" i="1"/>
  <c r="A61" i="1"/>
  <c r="A258" i="1"/>
  <c r="A135" i="1"/>
  <c r="A189" i="1"/>
  <c r="A190" i="1"/>
  <c r="A257" i="1"/>
  <c r="A256" i="1"/>
  <c r="A255" i="1"/>
  <c r="A201" i="1"/>
  <c r="A200" i="1"/>
  <c r="A202" i="1"/>
  <c r="A211" i="1"/>
  <c r="A56" i="1"/>
  <c r="A186" i="1"/>
  <c r="A309" i="1"/>
  <c r="A114" i="1"/>
  <c r="A210" i="1"/>
  <c r="A311" i="1"/>
  <c r="A324" i="1"/>
  <c r="A221" i="1"/>
  <c r="A305" i="1"/>
  <c r="A134" i="1"/>
  <c r="A254" i="1"/>
  <c r="A131" i="1"/>
  <c r="A132" i="1"/>
  <c r="A173" i="1"/>
  <c r="A287" i="1"/>
  <c r="A288" i="1"/>
  <c r="A253" i="1"/>
  <c r="A325" i="1"/>
  <c r="A252" i="1"/>
  <c r="A127" i="1"/>
  <c r="A251" i="1"/>
  <c r="A122" i="1"/>
  <c r="A322" i="1"/>
  <c r="A92" i="1"/>
  <c r="A250" i="1"/>
  <c r="A169" i="1"/>
  <c r="A178" i="1"/>
  <c r="A222" i="1"/>
  <c r="A184" i="1"/>
  <c r="A60" i="1"/>
  <c r="A249" i="1"/>
  <c r="A248" i="1"/>
  <c r="A144" i="1"/>
  <c r="A143" i="1"/>
  <c r="A247" i="1"/>
  <c r="A70" i="1"/>
  <c r="A69" i="1"/>
  <c r="A246" i="1"/>
  <c r="A82" i="1"/>
  <c r="A245" i="1"/>
  <c r="A310" i="1"/>
  <c r="A157" i="1"/>
  <c r="A209" i="1"/>
  <c r="A244" i="1"/>
  <c r="A121" i="1"/>
  <c r="A162" i="1"/>
  <c r="A243" i="1"/>
  <c r="A124" i="1"/>
  <c r="A91" i="1"/>
  <c r="A242" i="1"/>
  <c r="A99" i="1"/>
  <c r="A130" i="1"/>
  <c r="A241" i="1"/>
  <c r="A223" i="1"/>
  <c r="A55" i="1"/>
  <c r="A139" i="1"/>
  <c r="A142" i="1"/>
  <c r="A141" i="1"/>
  <c r="A98" i="1"/>
  <c r="A133" i="1"/>
  <c r="A328" i="1"/>
  <c r="A81" i="1"/>
  <c r="A80" i="1"/>
  <c r="A85" i="1"/>
  <c r="A187" i="1"/>
  <c r="A168" i="1"/>
  <c r="A167" i="1"/>
  <c r="A166" i="1"/>
  <c r="A177" i="1"/>
  <c r="A96" i="1"/>
  <c r="A196" i="1"/>
  <c r="A240" i="1"/>
  <c r="A136" i="1"/>
  <c r="A156" i="1"/>
  <c r="A239" i="1"/>
  <c r="A155" i="1"/>
  <c r="A154" i="1"/>
  <c r="A153" i="1"/>
  <c r="A152" i="1"/>
  <c r="A151" i="1"/>
  <c r="A150" i="1"/>
  <c r="A68" i="1"/>
  <c r="A67" i="1"/>
  <c r="A95" i="1"/>
  <c r="A149" i="1"/>
  <c r="A138" i="1"/>
  <c r="A203" i="1"/>
  <c r="A66" i="1"/>
  <c r="A238" i="1"/>
  <c r="A283" i="1"/>
  <c r="A54" i="1"/>
  <c r="A53" i="1"/>
  <c r="A214" i="1"/>
  <c r="A181" i="1"/>
  <c r="A172" i="1"/>
  <c r="A87" i="1"/>
  <c r="A65" i="1"/>
  <c r="A148" i="1"/>
  <c r="A147" i="1"/>
  <c r="A90" i="1"/>
  <c r="A165" i="1"/>
  <c r="A213" i="1"/>
  <c r="A212" i="1"/>
  <c r="A64" i="1"/>
  <c r="A301" i="1"/>
  <c r="A279" i="1"/>
  <c r="A180" i="1"/>
  <c r="A227" i="1"/>
  <c r="A112" i="1"/>
  <c r="A111" i="1"/>
  <c r="A110" i="1"/>
  <c r="A109" i="1"/>
  <c r="A108" i="1"/>
  <c r="A107" i="1"/>
  <c r="A106" i="1"/>
  <c r="A105" i="1"/>
  <c r="A104" i="1"/>
  <c r="A103" i="1"/>
  <c r="A52" i="1"/>
  <c r="A51" i="1"/>
  <c r="A237" i="1"/>
  <c r="A198" i="1"/>
  <c r="A195" i="1"/>
  <c r="A236" i="1"/>
  <c r="A225" i="1"/>
  <c r="A194" i="1"/>
  <c r="A125" i="1"/>
  <c r="A126" i="1"/>
  <c r="A137" i="1"/>
  <c r="A235" i="1"/>
  <c r="A226" i="1"/>
  <c r="A234" i="1"/>
  <c r="A88" i="1"/>
  <c r="A327" i="1"/>
  <c r="A86" i="1"/>
  <c r="A176" i="1"/>
  <c r="A113" i="1"/>
  <c r="A163" i="1"/>
  <c r="A101" i="1"/>
  <c r="A102" i="1"/>
  <c r="A100" i="1"/>
  <c r="A120" i="1"/>
  <c r="A119" i="1"/>
  <c r="A63" i="1"/>
  <c r="A233" i="1"/>
  <c r="A89" i="1"/>
  <c r="A220" i="1"/>
  <c r="A115" i="1"/>
  <c r="A192" i="1"/>
  <c r="A164" i="1"/>
  <c r="A179" i="1"/>
  <c r="A29" i="1"/>
  <c r="A232" i="1"/>
  <c r="A231" i="1"/>
  <c r="A230" i="1"/>
  <c r="A219" i="1"/>
  <c r="A50" i="1"/>
  <c r="A62" i="1"/>
  <c r="A49" i="1"/>
  <c r="A48" i="1"/>
  <c r="A47" i="1"/>
  <c r="A175" i="1"/>
  <c r="A146" i="1"/>
  <c r="A145" i="1"/>
  <c r="A42" i="1"/>
  <c r="A41" i="1"/>
  <c r="A46" i="1"/>
  <c r="A45" i="1"/>
  <c r="A340" i="1"/>
  <c r="A34" i="1"/>
  <c r="A39" i="1"/>
  <c r="A35" i="1"/>
  <c r="A31" i="1"/>
  <c r="A338" i="1"/>
  <c r="A337" i="1"/>
  <c r="A336" i="1"/>
  <c r="A335" i="1"/>
  <c r="A334" i="1"/>
  <c r="A333" i="1"/>
  <c r="A43" i="1"/>
  <c r="A342" i="1"/>
  <c r="A37" i="1"/>
  <c r="A36" i="1"/>
  <c r="A330" i="1"/>
  <c r="A332" i="1"/>
  <c r="A331" i="1"/>
  <c r="A329" i="1"/>
  <c r="A38" i="1"/>
  <c r="A44" i="1"/>
  <c r="A339" i="1"/>
  <c r="A84" i="1"/>
  <c r="A341" i="1"/>
  <c r="A33" i="1"/>
  <c r="A27" i="1"/>
  <c r="A32" i="1"/>
  <c r="A40" i="1"/>
  <c r="A30" i="1"/>
  <c r="A25" i="1" l="1" a="1"/>
  <c r="C11" i="1" l="1"/>
  <c r="G14" i="1"/>
  <c r="F14" i="1"/>
  <c r="C14" i="1"/>
  <c r="G12" i="1"/>
  <c r="F12" i="1"/>
  <c r="C12" i="1"/>
  <c r="P25" i="1"/>
  <c r="Q25" i="1"/>
  <c r="R25" i="1"/>
  <c r="C17" i="1" s="1"/>
  <c r="G20" i="1"/>
  <c r="F20" i="1"/>
  <c r="C20" i="1"/>
  <c r="F21" i="1"/>
  <c r="C10" i="1"/>
  <c r="A25" i="1"/>
  <c r="C15" i="1" l="1"/>
  <c r="F15" i="1"/>
  <c r="G15" i="1"/>
  <c r="G16" i="1"/>
  <c r="F16" i="1"/>
  <c r="C16" i="1"/>
  <c r="G17" i="1"/>
  <c r="F1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<sst xmlns="http://schemas.openxmlformats.org/spreadsheetml/2006/main" count="2652" uniqueCount="1035">
  <si>
    <t>2:a hand PDF-faktura</t>
  </si>
  <si>
    <t>VAN-leverantör: InExchange</t>
  </si>
  <si>
    <t>Mall för adress EDI-faktura</t>
  </si>
  <si>
    <t>Mall för adress PDF-faktura</t>
  </si>
  <si>
    <t>Mall för adress Pappersfaktura</t>
  </si>
  <si>
    <t>(Svefaktura-format)</t>
  </si>
  <si>
    <t>(Peppol-format)</t>
  </si>
  <si>
    <t>OBS! En faktura per e-post inkl. ev. bilagor</t>
  </si>
  <si>
    <t>BOLAG</t>
  </si>
  <si>
    <t>FASTIGHET</t>
  </si>
  <si>
    <t>ADRESS</t>
  </si>
  <si>
    <t>REGION</t>
  </si>
  <si>
    <t>KOMMUN</t>
  </si>
  <si>
    <t>ORGNR</t>
  </si>
  <si>
    <t>GLN</t>
  </si>
  <si>
    <t>Nacka</t>
  </si>
  <si>
    <t>Slänten 1</t>
  </si>
  <si>
    <t>Bollmoravägen 123</t>
  </si>
  <si>
    <t>Tyresö</t>
  </si>
  <si>
    <t>Väst</t>
  </si>
  <si>
    <t>Göteborg</t>
  </si>
  <si>
    <t>Corem Backa KB</t>
  </si>
  <si>
    <t>916624-2165</t>
  </si>
  <si>
    <t>Backa 96:2</t>
  </si>
  <si>
    <t>Exportgatan 23</t>
  </si>
  <si>
    <t>Sollentuna</t>
  </si>
  <si>
    <t>Corem Bredden AB</t>
  </si>
  <si>
    <t>Ringpärmen 6</t>
  </si>
  <si>
    <t>Bergkällavägen 36</t>
  </si>
  <si>
    <t>556699-5550</t>
  </si>
  <si>
    <t>Malmö</t>
  </si>
  <si>
    <t>Corem Dagberget AB</t>
  </si>
  <si>
    <t>Dagskiftet 2</t>
  </si>
  <si>
    <t>Elektravägen 20, 22</t>
  </si>
  <si>
    <t>Stockholm</t>
  </si>
  <si>
    <t>556628-6893</t>
  </si>
  <si>
    <t>Täby</t>
  </si>
  <si>
    <t>Corem Elektra 27 AB</t>
  </si>
  <si>
    <t>Elektra 27</t>
  </si>
  <si>
    <t>Västberga allé 32</t>
  </si>
  <si>
    <t>556660-3139</t>
  </si>
  <si>
    <t>Sigtuna</t>
  </si>
  <si>
    <t>Corem Flygbron AB</t>
  </si>
  <si>
    <t>Märsta 21:34</t>
  </si>
  <si>
    <t>Söderbyvägen 1</t>
  </si>
  <si>
    <t>Corem Fornminnet AB</t>
  </si>
  <si>
    <t>Fornminnet 6</t>
  </si>
  <si>
    <t>Stenåldersgatan 27</t>
  </si>
  <si>
    <t>556822-4991</t>
  </si>
  <si>
    <t>Corem Glädjen KB</t>
  </si>
  <si>
    <t>Glädjen 1:52</t>
  </si>
  <si>
    <t>Truckvägen 16</t>
  </si>
  <si>
    <t>Upplands Väsby</t>
  </si>
  <si>
    <t>Corem Gånggriften AB</t>
  </si>
  <si>
    <t>Gånggriften 3</t>
  </si>
  <si>
    <t>Djurhagegatan 14</t>
  </si>
  <si>
    <t>556709-9139</t>
  </si>
  <si>
    <t>Corem Hällsätra AB</t>
  </si>
  <si>
    <t>Hällsätra 3</t>
  </si>
  <si>
    <t>Stensätravägen 5</t>
  </si>
  <si>
    <t>Mölndal</t>
  </si>
  <si>
    <t>Corem Lastkajen AB</t>
  </si>
  <si>
    <t>Damskon 2</t>
  </si>
  <si>
    <t>Elsa Brändströms gata 50, 52</t>
  </si>
  <si>
    <t>556704-2931</t>
  </si>
  <si>
    <t>Lastkajen 3</t>
  </si>
  <si>
    <t>Upplagsvägen 34, 38</t>
  </si>
  <si>
    <t>Nattskiftet 12, 14</t>
  </si>
  <si>
    <t>Drivhjulsvägen 36</t>
  </si>
  <si>
    <t xml:space="preserve">Corem Lastkajen AB </t>
  </si>
  <si>
    <t>Elektra 23</t>
  </si>
  <si>
    <t>Elektravägen 25, Västberga Allé</t>
  </si>
  <si>
    <t>Corem Lillsätra AB</t>
  </si>
  <si>
    <t>Lillsätra 1</t>
  </si>
  <si>
    <t>Storsätragränd 5</t>
  </si>
  <si>
    <t>Lillsätra 3</t>
  </si>
  <si>
    <t>Storsätragränd 3</t>
  </si>
  <si>
    <t>Corem Luftbron AB</t>
  </si>
  <si>
    <t>Märsta 21:42</t>
  </si>
  <si>
    <t>Söderbyvägen 3</t>
  </si>
  <si>
    <t>Huddinge</t>
  </si>
  <si>
    <t>Corem Motorspinnaren AB</t>
  </si>
  <si>
    <t>Spinnaren 1</t>
  </si>
  <si>
    <t>Göteborgsvägen  92</t>
  </si>
  <si>
    <t>556764-3332</t>
  </si>
  <si>
    <t>Corem Märsta AB</t>
  </si>
  <si>
    <t>Märsta 21:22</t>
  </si>
  <si>
    <t>Maskingatan 17</t>
  </si>
  <si>
    <t>Märsta 21:50</t>
  </si>
  <si>
    <t>Maskingatan 29</t>
  </si>
  <si>
    <t>Märsta 21:53</t>
  </si>
  <si>
    <t>Kabelgatan 8</t>
  </si>
  <si>
    <t>Märsta 24:10</t>
  </si>
  <si>
    <t>Söderbyvägen 8</t>
  </si>
  <si>
    <t>Märsta 24:12</t>
  </si>
  <si>
    <t>Söderbyvägen 14</t>
  </si>
  <si>
    <t>Norslunda 1:10</t>
  </si>
  <si>
    <t>Lindberghs gata 9</t>
  </si>
  <si>
    <t>Corem Pylades AB</t>
  </si>
  <si>
    <t>Elektra 20</t>
  </si>
  <si>
    <t>Elektravägen 53</t>
  </si>
  <si>
    <t>556789-2913</t>
  </si>
  <si>
    <t>Corem Stensätra 17 AB</t>
  </si>
  <si>
    <t>Stensätra 17</t>
  </si>
  <si>
    <t>Strömsätravägen 18</t>
  </si>
  <si>
    <t>556701-5184</t>
  </si>
  <si>
    <t>Corem Storsätra AB</t>
  </si>
  <si>
    <t>Storsätra 1</t>
  </si>
  <si>
    <t>Storsätragränd 4-26</t>
  </si>
  <si>
    <t>Corem Svävaren KB</t>
  </si>
  <si>
    <t>Märsta 24:11</t>
  </si>
  <si>
    <t>Söderbyvägen 12, Pionjärvägen 25</t>
  </si>
  <si>
    <t>969698-7552</t>
  </si>
  <si>
    <t>Corem Truckvägen KB</t>
  </si>
  <si>
    <t>Glädjen 1:51</t>
  </si>
  <si>
    <t>Truckvägen 14</t>
  </si>
  <si>
    <t>Corem Törnrosa AB</t>
  </si>
  <si>
    <t>Törnrosen 2</t>
  </si>
  <si>
    <t>Flöjelbergsgatan 12</t>
  </si>
  <si>
    <t>556833-7306</t>
  </si>
  <si>
    <t>Törnrosen 5</t>
  </si>
  <si>
    <t>Flöjelbergsgatan 14A</t>
  </si>
  <si>
    <t>Corem Utlängan AB</t>
  </si>
  <si>
    <t>Utlängan 1</t>
  </si>
  <si>
    <t>Tärnögatan 6</t>
  </si>
  <si>
    <t>556766-3835</t>
  </si>
  <si>
    <t>Corem Älvsborg KB</t>
  </si>
  <si>
    <t>Skruven 3</t>
  </si>
  <si>
    <t>Sandlidsgatan 3</t>
  </si>
  <si>
    <t>Borås</t>
  </si>
  <si>
    <t>969670-2902</t>
  </si>
  <si>
    <t>BOLAGS NR</t>
  </si>
  <si>
    <t>REFKOD</t>
  </si>
  <si>
    <t>PEPPOL-id</t>
  </si>
  <si>
    <t>Bolagsadress</t>
  </si>
  <si>
    <t>Pdf-epost</t>
  </si>
  <si>
    <t>faktura@corem.se</t>
  </si>
  <si>
    <t>556247-1119</t>
  </si>
  <si>
    <t>916616-7347</t>
  </si>
  <si>
    <t>556660-6058</t>
  </si>
  <si>
    <t>556812-4183</t>
  </si>
  <si>
    <t>556269-2367</t>
  </si>
  <si>
    <t>556498-1545</t>
  </si>
  <si>
    <t>556699-8620</t>
  </si>
  <si>
    <t>916622-6416</t>
  </si>
  <si>
    <t>Alptanäs 2</t>
  </si>
  <si>
    <t>Torshamnsgatan 7, 9, Haukadalsgatan 1</t>
  </si>
  <si>
    <t>Corem Karita AB</t>
  </si>
  <si>
    <t>556708-3893</t>
  </si>
  <si>
    <t>Kista</t>
  </si>
  <si>
    <t>Alptanäs 3</t>
  </si>
  <si>
    <t>Torshamnsgatan 1, 3, 5</t>
  </si>
  <si>
    <t>Amor 1</t>
  </si>
  <si>
    <t>Platensgatan 26</t>
  </si>
  <si>
    <t>Corem Laura AB</t>
  </si>
  <si>
    <t>556727-7685</t>
  </si>
  <si>
    <t>Öst</t>
  </si>
  <si>
    <t>Linköping</t>
  </si>
  <si>
    <t>Ana 11 KLMN</t>
  </si>
  <si>
    <t>Gästabudsvägen 2, Spelhagsvägen 3 mfl</t>
  </si>
  <si>
    <t>Corem Strand AB</t>
  </si>
  <si>
    <t>556442-0098</t>
  </si>
  <si>
    <t>Nyköping</t>
  </si>
  <si>
    <t>First Office AB</t>
  </si>
  <si>
    <t>556835-9870</t>
  </si>
  <si>
    <t>Ana 11 P1</t>
  </si>
  <si>
    <t>Ana 11 R6</t>
  </si>
  <si>
    <t>Ana 12</t>
  </si>
  <si>
    <t>Spelhagsvägen 1</t>
  </si>
  <si>
    <t>Corem Sofia AB</t>
  </si>
  <si>
    <t>556807-0493</t>
  </si>
  <si>
    <t>Ana 13</t>
  </si>
  <si>
    <t>Nyckelvägen 14</t>
  </si>
  <si>
    <t>Aprikosen 2</t>
  </si>
  <si>
    <t>Hemvärnsgatan 9</t>
  </si>
  <si>
    <t>Corem Solna Gate AB</t>
  </si>
  <si>
    <t>556691-9287</t>
  </si>
  <si>
    <t>Solna</t>
  </si>
  <si>
    <t>Aprikosen 2 Sthlm Norra</t>
  </si>
  <si>
    <t>Kontorshotell: Hemvärnsgatan 9</t>
  </si>
  <si>
    <t>Arena 6 Globen Sthlm Södra</t>
  </si>
  <si>
    <t>Kontorshotell: Arenavägen 17-35</t>
  </si>
  <si>
    <t>Johanneshov</t>
  </si>
  <si>
    <t>Bagaren 20</t>
  </si>
  <si>
    <t>Kontorshotell: Ö Storgatan 5, S:t Annegatan 6</t>
  </si>
  <si>
    <t>Ö Storgatan 5, S:t Annegatan 6</t>
  </si>
  <si>
    <t>Corem Ett AB</t>
  </si>
  <si>
    <t>556610-3106</t>
  </si>
  <si>
    <t>Basfiolen 9</t>
  </si>
  <si>
    <t>Moa Martinsons gatan 10 B</t>
  </si>
  <si>
    <t>Corem Love 8 AB</t>
  </si>
  <si>
    <t>556832-7927</t>
  </si>
  <si>
    <t>Norrköping</t>
  </si>
  <si>
    <t>Beridaren 12</t>
  </si>
  <si>
    <t>Platensgatan. 29, Hertig Karlsgatan 5A-D</t>
  </si>
  <si>
    <t>Corem Linda AB</t>
  </si>
  <si>
    <t>556727-7628</t>
  </si>
  <si>
    <t>Betongen 11</t>
  </si>
  <si>
    <t>Krangatan 4</t>
  </si>
  <si>
    <t>Corem Betongen AB</t>
  </si>
  <si>
    <t>559073-2862</t>
  </si>
  <si>
    <t>Biografen 19</t>
  </si>
  <si>
    <t>V Storgatan 18, 20, Brunnsgatan 29</t>
  </si>
  <si>
    <t>Corem Erik AB</t>
  </si>
  <si>
    <t>556064-8841</t>
  </si>
  <si>
    <t>Blåfjäll 1</t>
  </si>
  <si>
    <t>Kistavägen 21-25</t>
  </si>
  <si>
    <t>Corem Blåfjäll AB</t>
  </si>
  <si>
    <t>556730-3200</t>
  </si>
  <si>
    <t>Corem Dante AB</t>
  </si>
  <si>
    <t>556594-9830</t>
  </si>
  <si>
    <t>Västerås</t>
  </si>
  <si>
    <t>Boländerna 33:2</t>
  </si>
  <si>
    <t>Kungsängsvägen 15 mfl</t>
  </si>
  <si>
    <t>Corem Cleo AB</t>
  </si>
  <si>
    <t>556761-8979</t>
  </si>
  <si>
    <t>Uppsala</t>
  </si>
  <si>
    <t>Boländerna 33:2 Uppsala</t>
  </si>
  <si>
    <t>Kontorshotell: Kungsängsvägen 25, 27, 31</t>
  </si>
  <si>
    <t>Bommen 6</t>
  </si>
  <si>
    <t>S Grytsgatan. 7/S:t Persg 21</t>
  </si>
  <si>
    <t>Corem Ström AB</t>
  </si>
  <si>
    <t>556603-1067</t>
  </si>
  <si>
    <t>Borg 1</t>
  </si>
  <si>
    <t>Torshamnsgatan 16</t>
  </si>
  <si>
    <t>Corem Eenora AB</t>
  </si>
  <si>
    <t>556708-7209</t>
  </si>
  <si>
    <t>Borg 2</t>
  </si>
  <si>
    <t>Strömögatan 3</t>
  </si>
  <si>
    <t>Borg 3</t>
  </si>
  <si>
    <t>Strömögatan 5</t>
  </si>
  <si>
    <t>Corem Borg AB</t>
  </si>
  <si>
    <t>556740-2853</t>
  </si>
  <si>
    <t>Borg 4</t>
  </si>
  <si>
    <t>Vågögatan 6</t>
  </si>
  <si>
    <t>Corem Borgfyra AB</t>
  </si>
  <si>
    <t>556633-0147</t>
  </si>
  <si>
    <t>Borg 6</t>
  </si>
  <si>
    <t>Strömögatan 7, Vågögatan 8</t>
  </si>
  <si>
    <t>Borgarfjord 4</t>
  </si>
  <si>
    <t>Kistagången 10, Torshamnsgatan 31-33</t>
  </si>
  <si>
    <t>Corem Karin KB</t>
  </si>
  <si>
    <t>916523-3348</t>
  </si>
  <si>
    <t>Brevduvan 21</t>
  </si>
  <si>
    <t>Klostergatan 19, Ågatan 33-37</t>
  </si>
  <si>
    <t>Corem Elly AB</t>
  </si>
  <si>
    <t>556043-1180</t>
  </si>
  <si>
    <t>Bromsaren 4</t>
  </si>
  <si>
    <t>Sturegatan 1, S:t Larsgatan 1-3</t>
  </si>
  <si>
    <t>Corem Lydia AB</t>
  </si>
  <si>
    <t>556748-5262</t>
  </si>
  <si>
    <t>Bävern 13</t>
  </si>
  <si>
    <t>Hertig Karlsgatan. 2 A-C, 4 A-B</t>
  </si>
  <si>
    <t>Corem Birgitta KB</t>
  </si>
  <si>
    <t>969708-7212</t>
  </si>
  <si>
    <t>Carolus 32</t>
  </si>
  <si>
    <t>Östergatan 12</t>
  </si>
  <si>
    <t>Fastighets AB Carolus 32</t>
  </si>
  <si>
    <t>556704-3715</t>
  </si>
  <si>
    <t>Diket 10</t>
  </si>
  <si>
    <t>Drottninggatan 66, Nygatan 93</t>
  </si>
  <si>
    <t>Corem Diket KB</t>
  </si>
  <si>
    <t>969708-7196</t>
  </si>
  <si>
    <t>Kontorshotell: Nygatan 93</t>
  </si>
  <si>
    <t>Dragör 1</t>
  </si>
  <si>
    <t>Övägen 8A</t>
  </si>
  <si>
    <t>AB  Dragörkajen</t>
  </si>
  <si>
    <t>556853-8366</t>
  </si>
  <si>
    <t>Dragör 1 Malmö</t>
  </si>
  <si>
    <t>Kontorshotell: Övägen 8</t>
  </si>
  <si>
    <t>Halmstad</t>
  </si>
  <si>
    <t>Elefanten 17</t>
  </si>
  <si>
    <t>Barnhemsgatan 2, Storgatan 80, 82</t>
  </si>
  <si>
    <t>Corem Edvin AB</t>
  </si>
  <si>
    <t>556832-3579</t>
  </si>
  <si>
    <t>Elefanten 3</t>
  </si>
  <si>
    <t>Torsåsgatan 9</t>
  </si>
  <si>
    <t>Corem Kalmarsund AB</t>
  </si>
  <si>
    <t>556966-2462</t>
  </si>
  <si>
    <t>Kalmar</t>
  </si>
  <si>
    <t>Flygbasen 2</t>
  </si>
  <si>
    <t>Höjdrodergatan 21</t>
  </si>
  <si>
    <t>Corem Flygstaben AB</t>
  </si>
  <si>
    <t>556703-0522</t>
  </si>
  <si>
    <t>Flygfyren 1</t>
  </si>
  <si>
    <t>Flygfältsvägen 1, Höjdrodergatan 27, 29</t>
  </si>
  <si>
    <t>Corem Kirseberg AB</t>
  </si>
  <si>
    <t>559073-2896</t>
  </si>
  <si>
    <t>Flygfyren 3</t>
  </si>
  <si>
    <t>Höjdrodergatan 25</t>
  </si>
  <si>
    <t>Corem Bulltofta AB</t>
  </si>
  <si>
    <t>556633-3265</t>
  </si>
  <si>
    <t>Flygfyren 3 Bulltofta Malmö</t>
  </si>
  <si>
    <t>Kontorshotell: Höjdrodergatan 25</t>
  </si>
  <si>
    <t>Flygledaren 3</t>
  </si>
  <si>
    <t>Höjdrodergatan 18</t>
  </si>
  <si>
    <t>Corem Flygledaren AB</t>
  </si>
  <si>
    <t>559073-2888</t>
  </si>
  <si>
    <t>Flygvärdinnan 4</t>
  </si>
  <si>
    <t>Höjdrådergatan 30, 32, Vattenverksvägen 47</t>
  </si>
  <si>
    <t>Corem Jakob AB</t>
  </si>
  <si>
    <t>559073-2813</t>
  </si>
  <si>
    <t>Fors 11</t>
  </si>
  <si>
    <t>Kontorshotell: Hospitalsgatan 26, Repslagaregatan 43</t>
  </si>
  <si>
    <t>Repslagaregatan 43</t>
  </si>
  <si>
    <t>Furan 2</t>
  </si>
  <si>
    <t>Domänvägen 11</t>
  </si>
  <si>
    <t>Fyrislund 6:6 gemensamt</t>
  </si>
  <si>
    <t>Rapsgatan 7</t>
  </si>
  <si>
    <t>Corem Efraim AB</t>
  </si>
  <si>
    <t>556594-9855</t>
  </si>
  <si>
    <t>Fyrislund 6:6 Hus 13/14</t>
  </si>
  <si>
    <t>Fyrislund 6:6 Hus 4B</t>
  </si>
  <si>
    <t>Fyrislund 6:6 Hus 51</t>
  </si>
  <si>
    <t>Fyrislund 6:6 Hus med port</t>
  </si>
  <si>
    <t>Fyrislund 6:6 Ica</t>
  </si>
  <si>
    <t>Rapsgatan 13</t>
  </si>
  <si>
    <t>Fyrislund 6:6 Mark/Parkering</t>
  </si>
  <si>
    <t>Fyrislund 6:6 Övrigt</t>
  </si>
  <si>
    <t>Fyrislund 6:7</t>
  </si>
  <si>
    <t>Fyrislund 6:8</t>
  </si>
  <si>
    <t>Förstugan 1</t>
  </si>
  <si>
    <t>Fullersta Torg 18, 20</t>
  </si>
  <si>
    <t>Corem Fullersta AB</t>
  </si>
  <si>
    <t>556642-7380</t>
  </si>
  <si>
    <t>Galgen 3</t>
  </si>
  <si>
    <t>Gillbergagatan 23A-C,25A-D</t>
  </si>
  <si>
    <t>Corem Leif AB</t>
  </si>
  <si>
    <t>556706-9769</t>
  </si>
  <si>
    <t>Gamlestaden 39:13</t>
  </si>
  <si>
    <t>Slakthusgatan 8</t>
  </si>
  <si>
    <t>Corem Expo HB</t>
  </si>
  <si>
    <t>916839-2489</t>
  </si>
  <si>
    <t>Gamlestaden 39:14</t>
  </si>
  <si>
    <t>Slakthusgatan 6</t>
  </si>
  <si>
    <t>Corem Gamlestaden AB</t>
  </si>
  <si>
    <t>556674-5674</t>
  </si>
  <si>
    <t>Ganymeden 7</t>
  </si>
  <si>
    <t>Roxengatan 9, 11</t>
  </si>
  <si>
    <t>Garage P1 (under Arenan 2)</t>
  </si>
  <si>
    <t>Arenaslingan 1, Arenavägen 21-39, 45-63</t>
  </si>
  <si>
    <t>Corem Stadion AB</t>
  </si>
  <si>
    <t>556643-3545</t>
  </si>
  <si>
    <t>Garage P2 (under Arenan 6)</t>
  </si>
  <si>
    <t>Arenavägen 17</t>
  </si>
  <si>
    <t>Garvaren 9</t>
  </si>
  <si>
    <t>Floragatan 10, N Oskarsgatan 27A-D, Roxengatan 18</t>
  </si>
  <si>
    <t>Gastuben 5</t>
  </si>
  <si>
    <t>Björnövägen 8</t>
  </si>
  <si>
    <t>Geysir 1</t>
  </si>
  <si>
    <t>Österögatan 4</t>
  </si>
  <si>
    <t>Geysir 2</t>
  </si>
  <si>
    <t>Österögatan 2</t>
  </si>
  <si>
    <t>Glasberget 1</t>
  </si>
  <si>
    <t>Attorpsgatan 7-23</t>
  </si>
  <si>
    <t>Glasbiten 1</t>
  </si>
  <si>
    <t>Attorpsgatan 2</t>
  </si>
  <si>
    <t>Glasbiten 7</t>
  </si>
  <si>
    <t>Roxtorpsgatan 9</t>
  </si>
  <si>
    <t>Corem Lisbeth AB</t>
  </si>
  <si>
    <t>556728-6520</t>
  </si>
  <si>
    <t>Glasblåsaren 7</t>
  </si>
  <si>
    <t>Tornbyvägen 1 A-D</t>
  </si>
  <si>
    <t>Globen Shopping (Arenan 2)</t>
  </si>
  <si>
    <t>Arenaslingan 1-3, Arenavägen 49-63</t>
  </si>
  <si>
    <t>Glödlampan 16</t>
  </si>
  <si>
    <t>Bagaregatan 2, 4, Hamnvägen 6</t>
  </si>
  <si>
    <t>Glödlampan 17</t>
  </si>
  <si>
    <t>Gotland Visby S:ta Maria 37</t>
  </si>
  <si>
    <t>Visby, Gotland</t>
  </si>
  <si>
    <t>Corem Visby AB</t>
  </si>
  <si>
    <t>556891-8808</t>
  </si>
  <si>
    <t>Visby</t>
  </si>
  <si>
    <t>Gryt 21</t>
  </si>
  <si>
    <t>Kontorshotell: Korsgatan 2, S:t Persgatan 19</t>
  </si>
  <si>
    <t>S:t Persgatan 19, Korsg 2-4</t>
  </si>
  <si>
    <t>Corem Grävstekeln AB</t>
  </si>
  <si>
    <t>559226-2587</t>
  </si>
  <si>
    <t>Gullfoss 3</t>
  </si>
  <si>
    <t>Österögatan 1, 3</t>
  </si>
  <si>
    <t>Corem Leopold AB</t>
  </si>
  <si>
    <t>556923-4239</t>
  </si>
  <si>
    <t>Gullfoss 5</t>
  </si>
  <si>
    <t>Viderögatan 6</t>
  </si>
  <si>
    <t>Gustavsvik 13</t>
  </si>
  <si>
    <t>Sjöhagsvägen 3, 5, 7, Stensborgsgatan 2</t>
  </si>
  <si>
    <t>Corem Dagny AB</t>
  </si>
  <si>
    <t>556632-8950</t>
  </si>
  <si>
    <t>Guvernören 13</t>
  </si>
  <si>
    <t>N Oskarsgatan 18</t>
  </si>
  <si>
    <t>Gymnasten 2</t>
  </si>
  <si>
    <t>Roxengatan 7</t>
  </si>
  <si>
    <t xml:space="preserve">Helgafjäll 1 </t>
  </si>
  <si>
    <t>Torshamnsgatan 22, 24 A-D, 26 A-B</t>
  </si>
  <si>
    <t>Helgafjäll 2 - hus 3</t>
  </si>
  <si>
    <t>Torshamnsgatan 28 A-B, 30 A-E, 32 A-D, 34 A-B</t>
  </si>
  <si>
    <t>Helgafjäll 2 - hus 4</t>
  </si>
  <si>
    <t>Helgafjäll 3</t>
  </si>
  <si>
    <t>Torshamnsgatan 36, 38, 40</t>
  </si>
  <si>
    <t>Helgafjäll 4</t>
  </si>
  <si>
    <t>Torshamnsgatan 42, 44, 46</t>
  </si>
  <si>
    <t>Helgafjäll 5</t>
  </si>
  <si>
    <t>Kistagången 2, 4, Torshamnsgatan 20</t>
  </si>
  <si>
    <t>Helgafjäll 5 Sthlm Norra</t>
  </si>
  <si>
    <t>Kontorshotell: Kistagången 2, 4, Torshamnsgatan 20</t>
  </si>
  <si>
    <t>Helgafjäll 7</t>
  </si>
  <si>
    <t>Torshamnsgatan 48, 50, 52, 54</t>
  </si>
  <si>
    <t>Hilton 3</t>
  </si>
  <si>
    <t>Gustav III:s Boulevard 40-46 mfl</t>
  </si>
  <si>
    <t>Corem Isabella KB</t>
  </si>
  <si>
    <t>969695-0196</t>
  </si>
  <si>
    <t>Hilton 3 Sthlm Norra</t>
  </si>
  <si>
    <t>Kontorshotell: Gustav III:e Boulevard 40-46</t>
  </si>
  <si>
    <t>Frösunda</t>
  </si>
  <si>
    <t>Höjdrodret 3</t>
  </si>
  <si>
    <t>Kabingatan 11</t>
  </si>
  <si>
    <t>Corem Kabingatan AB</t>
  </si>
  <si>
    <t>559073-2805</t>
  </si>
  <si>
    <t>Icander 1</t>
  </si>
  <si>
    <t>Stensborgsgatan 1</t>
  </si>
  <si>
    <t>Idégivaren 1</t>
  </si>
  <si>
    <t>Teknikringen 4</t>
  </si>
  <si>
    <t>Idéläran 1 D11</t>
  </si>
  <si>
    <t>Diskettgatan 11</t>
  </si>
  <si>
    <t>Idéläran 1 T2</t>
  </si>
  <si>
    <t>Teknikringen 2</t>
  </si>
  <si>
    <t>Idéläran 1 T6</t>
  </si>
  <si>
    <t>Teknikringen 6, 6A</t>
  </si>
  <si>
    <t>Idéskaparen 2</t>
  </si>
  <si>
    <t>Datalinjen 4</t>
  </si>
  <si>
    <t>Corem Mjärdevi AB</t>
  </si>
  <si>
    <t>556950-8558</t>
  </si>
  <si>
    <t>Idéskissen 1</t>
  </si>
  <si>
    <t>Teknikringen 3</t>
  </si>
  <si>
    <t>Corem Bodil KB</t>
  </si>
  <si>
    <t>969704-6440</t>
  </si>
  <si>
    <t>Idétävlingen 2</t>
  </si>
  <si>
    <t>Wallenbergsgatan 4, Teknikringen 8</t>
  </si>
  <si>
    <t>Corem Adam AB</t>
  </si>
  <si>
    <t>556594-9699</t>
  </si>
  <si>
    <t>Idétävlingen 4</t>
  </si>
  <si>
    <t>Innerstaden 1:152</t>
  </si>
  <si>
    <t>Inom Vallgraven 15:2</t>
  </si>
  <si>
    <t>Södra Hamngatan 27, Drottninggatan 28</t>
  </si>
  <si>
    <t>Corem Vallgraven AB</t>
  </si>
  <si>
    <t>556632-7481</t>
  </si>
  <si>
    <t>Isafjord 4 &amp; 5</t>
  </si>
  <si>
    <t>Grönlandsgången 6, Torshamnsgatan 21, 23</t>
  </si>
  <si>
    <t>Corem Disa AB</t>
  </si>
  <si>
    <t>556708-7340</t>
  </si>
  <si>
    <t>Isafjord 6</t>
  </si>
  <si>
    <t>Grönlandsgången 6, Torshamnsgränd 9</t>
  </si>
  <si>
    <t>Corem Hanna AB</t>
  </si>
  <si>
    <t>559003-2453</t>
  </si>
  <si>
    <t>Isafjord 7</t>
  </si>
  <si>
    <t>Hans Werthéns Gata 19</t>
  </si>
  <si>
    <t>Corem Roland AB</t>
  </si>
  <si>
    <t>559003-2479</t>
  </si>
  <si>
    <t>Isafjord 8</t>
  </si>
  <si>
    <t>Torshamnsgatan 19</t>
  </si>
  <si>
    <t>Corem Julia AB</t>
  </si>
  <si>
    <t>556943-5034</t>
  </si>
  <si>
    <t>Jarlen 1</t>
  </si>
  <si>
    <t>Johannelund 7</t>
  </si>
  <si>
    <t>Krossgatan 10, 12, 14, 16, 18, Sorteraregatan 23</t>
  </si>
  <si>
    <t>Corem Koncept AB</t>
  </si>
  <si>
    <t>556738-5512</t>
  </si>
  <si>
    <t>Vällingby</t>
  </si>
  <si>
    <t>Järnvägen 3 Halmstad Gate</t>
  </si>
  <si>
    <t>Kontorshotell: Gamletullsgatan 12</t>
  </si>
  <si>
    <t>Kallebäck 17:1</t>
  </si>
  <si>
    <t>Solhusgatan 11</t>
  </si>
  <si>
    <t>Corem Holger AB</t>
  </si>
  <si>
    <t>556230-7404</t>
  </si>
  <si>
    <t>Corem Neptunus AB</t>
  </si>
  <si>
    <t>556708-7399</t>
  </si>
  <si>
    <t>Kardborren 13</t>
  </si>
  <si>
    <t>Kanalvägen 15, 17</t>
  </si>
  <si>
    <t>Kardborren 13 Sthlm Norra</t>
  </si>
  <si>
    <t>Kontorshotell: Kanalvägen 15, 17</t>
  </si>
  <si>
    <t>Klas 8</t>
  </si>
  <si>
    <t>Smedjegatan 15</t>
  </si>
  <si>
    <t>Klädeshandlaren 15</t>
  </si>
  <si>
    <t>Brunnsgatan 36</t>
  </si>
  <si>
    <t>Corem Nyckeln AB</t>
  </si>
  <si>
    <t>556876-2305</t>
  </si>
  <si>
    <t>Klädeshandlaren 15 Nyckeln</t>
  </si>
  <si>
    <t>Kontorshotell: Västra Trädgårdsgatan 39</t>
  </si>
  <si>
    <t>Knarrarnäs 3</t>
  </si>
  <si>
    <t>Färögatan 5,7</t>
  </si>
  <si>
    <t>Corem Knarrarnäs 3 KB</t>
  </si>
  <si>
    <t>916635-8912</t>
  </si>
  <si>
    <t>Knarrarnäs 4</t>
  </si>
  <si>
    <t>Färögatan 3, Isafjordsgatan 19, 21</t>
  </si>
  <si>
    <t>Knarrarnäs 4 Sthlm Norra</t>
  </si>
  <si>
    <t>Kontorshotell: Färögatan 3, Isafjordsgatan 19, 21</t>
  </si>
  <si>
    <t>Knarrarnäs 6</t>
  </si>
  <si>
    <t>Isafjordsgatan 3-5</t>
  </si>
  <si>
    <t>Corem Knarrarnäsgatan AB</t>
  </si>
  <si>
    <t>556761-8912</t>
  </si>
  <si>
    <t>Knarrarnäs 9</t>
  </si>
  <si>
    <t>Knarrarnäsgatan 15</t>
  </si>
  <si>
    <t>Kobbegården 6:141, 6:168</t>
  </si>
  <si>
    <t>Datavägen 6</t>
  </si>
  <si>
    <t>Corem Blåkobbe AB</t>
  </si>
  <si>
    <t>559096-6205</t>
  </si>
  <si>
    <t>Koljan 24</t>
  </si>
  <si>
    <t>Kontorshotell: Södra Malmgatan 7, Norra vägen 18</t>
  </si>
  <si>
    <t>Kondensatorn 1</t>
  </si>
  <si>
    <t>Ståthögavägen 48</t>
  </si>
  <si>
    <t>Kondensatorn 1 Ingelsta</t>
  </si>
  <si>
    <t>Kontorshotell: Ståthögavägen 38</t>
  </si>
  <si>
    <t>Kopparhammaren 2</t>
  </si>
  <si>
    <t>N Grytsgatan 8, 10, 14</t>
  </si>
  <si>
    <t>Kopparhammaren 7</t>
  </si>
  <si>
    <t>Kungsgatan 56</t>
  </si>
  <si>
    <t>Kopparhusen</t>
  </si>
  <si>
    <t>Kontorshotell: S:t Persgatan 27</t>
  </si>
  <si>
    <t>Korpen 18</t>
  </si>
  <si>
    <t>Fabriksgatan 31</t>
  </si>
  <si>
    <t>Corem Stella AB</t>
  </si>
  <si>
    <t>559370-1187</t>
  </si>
  <si>
    <t>Korpen 20</t>
  </si>
  <si>
    <t>Fabriksgatan 29, Nygatan 30</t>
  </si>
  <si>
    <t>Kontorshotell: Nygatan 30</t>
  </si>
  <si>
    <t>Kullen 1 Östra Hamnen Malmö</t>
  </si>
  <si>
    <t>Kontorshotell: Hanögatan 11</t>
  </si>
  <si>
    <t>Kungshagen 1:6</t>
  </si>
  <si>
    <t>Ö Skeppsbron 1, Ö Längdgatan 4, 6</t>
  </si>
  <si>
    <t>Corem Magasinet AB</t>
  </si>
  <si>
    <t>556737-6198</t>
  </si>
  <si>
    <t>Kungsängen 29:1</t>
  </si>
  <si>
    <t>Kungsgatan 70</t>
  </si>
  <si>
    <t>Corem Kungsängen 29:1 AB</t>
  </si>
  <si>
    <t>556928-7567</t>
  </si>
  <si>
    <t>Kungsängen 37:13</t>
  </si>
  <si>
    <t>Kungsgatan 107-115</t>
  </si>
  <si>
    <t>Corem Kungshörnet AB</t>
  </si>
  <si>
    <t>556967-6108</t>
  </si>
  <si>
    <t>Kvarnen 4</t>
  </si>
  <si>
    <t>Stationsgatan 14, 16, 18</t>
  </si>
  <si>
    <t>Corem Love 2 AB</t>
  </si>
  <si>
    <t>556797-0651</t>
  </si>
  <si>
    <t>Kvarnholmen 4</t>
  </si>
  <si>
    <t>Dalsgatan 7</t>
  </si>
  <si>
    <t>Corem Lars AB</t>
  </si>
  <si>
    <t>556727-7636</t>
  </si>
  <si>
    <t>Lansen 13 Hamnen</t>
  </si>
  <si>
    <t>Kontorshotell: Östra Längdgatan 5</t>
  </si>
  <si>
    <t>Leif 19</t>
  </si>
  <si>
    <t>Hantverkargatan 2</t>
  </si>
  <si>
    <t>Lennart 17</t>
  </si>
  <si>
    <t>Vasagatan 12</t>
  </si>
  <si>
    <t>Fastighets AB Lennart 17</t>
  </si>
  <si>
    <t>556783-9955</t>
  </si>
  <si>
    <t>Lidarände 1</t>
  </si>
  <si>
    <t>Torshamnsgatan. 18, Arne Beurlings Torg 9</t>
  </si>
  <si>
    <t>Linjalen 60 Sthlm Norra</t>
  </si>
  <si>
    <t>Kontorshotell: Måttbandsvägen 12</t>
  </si>
  <si>
    <t>Livia 16</t>
  </si>
  <si>
    <t>Slottsgatan 27</t>
  </si>
  <si>
    <t>Corem Livia AB</t>
  </si>
  <si>
    <t>556791-0343</t>
  </si>
  <si>
    <t>Livia 16 Västerås</t>
  </si>
  <si>
    <t>Kontorshotell: Slottsgatan 27</t>
  </si>
  <si>
    <t>Loke 24</t>
  </si>
  <si>
    <t>Kopparbergsv.</t>
  </si>
  <si>
    <t>Fastighets AB Västeråsgallerian</t>
  </si>
  <si>
    <t>556833-2232</t>
  </si>
  <si>
    <t>Lokstallarna Halmstad</t>
  </si>
  <si>
    <t>Kontorshotell: Stationsgatan 37</t>
  </si>
  <si>
    <t>Lund Harven 2</t>
  </si>
  <si>
    <t>Traktorvägen 14</t>
  </si>
  <si>
    <t>Corem Harven AB</t>
  </si>
  <si>
    <t>559291-0904</t>
  </si>
  <si>
    <t>Lund</t>
  </si>
  <si>
    <t>Lund Sankt Clemens 8</t>
  </si>
  <si>
    <t>Stora Södergatan 2</t>
  </si>
  <si>
    <t>Corem Clemens AB</t>
  </si>
  <si>
    <t>556794-6107</t>
  </si>
  <si>
    <t>Magasinet 1</t>
  </si>
  <si>
    <t>Hagalundsvägen 3A</t>
  </si>
  <si>
    <t>Majorna 219:7</t>
  </si>
  <si>
    <t>Fiskhamnsgatan 6A-C, Skärgårdsgatan 1, Majnabbehamnen</t>
  </si>
  <si>
    <t>Corem Fryshuset AB</t>
  </si>
  <si>
    <t>556761-8730</t>
  </si>
  <si>
    <t>Majorna 220:4</t>
  </si>
  <si>
    <t>Fiskhamnsgatan 2</t>
  </si>
  <si>
    <t>Corem Majorna 220:4 AB</t>
  </si>
  <si>
    <t>556109-3567</t>
  </si>
  <si>
    <t>Majorna 220:4 Majorna Göteborg</t>
  </si>
  <si>
    <t>Kontorshotell: Fiskehamnsgatan 2</t>
  </si>
  <si>
    <t>Majorna 220:5</t>
  </si>
  <si>
    <t>Skärgårdsgatan 4</t>
  </si>
  <si>
    <t>Corem Skärgårdsgatan AB</t>
  </si>
  <si>
    <t>559062-6239</t>
  </si>
  <si>
    <t>Majorna 223:5</t>
  </si>
  <si>
    <t>Fiskehamnen 11</t>
  </si>
  <si>
    <t>Corem Belone KB</t>
  </si>
  <si>
    <t>916563-3273</t>
  </si>
  <si>
    <t>Malten 1</t>
  </si>
  <si>
    <t>Vetenskapsvägen 10-14</t>
  </si>
  <si>
    <t>Corem Silvermalten AB</t>
  </si>
  <si>
    <t>556909-5937</t>
  </si>
  <si>
    <t>Mats 5</t>
  </si>
  <si>
    <t>Stora gatan 21</t>
  </si>
  <si>
    <t>Fastighets AB Mats 5</t>
  </si>
  <si>
    <t>556833-0996</t>
  </si>
  <si>
    <t>Mejramen 1</t>
  </si>
  <si>
    <t>Kongegårdsgatan 5, Lunnagårdsgatan 4</t>
  </si>
  <si>
    <t>Corem Rosmarinen HB</t>
  </si>
  <si>
    <t>969652-5121</t>
  </si>
  <si>
    <t>Mekanikern 18</t>
  </si>
  <si>
    <t>Gelbgjutaregatan</t>
  </si>
  <si>
    <t>Corem Armaturen AB</t>
  </si>
  <si>
    <t>559097-5297</t>
  </si>
  <si>
    <t>Mekanikern 22</t>
  </si>
  <si>
    <t>G Tanneforsvägen 17A, Vimarkgatan. 1, 3, 5, 7, 9</t>
  </si>
  <si>
    <t>Corem Evelina AB</t>
  </si>
  <si>
    <t>556589-0380</t>
  </si>
  <si>
    <t>Mellby 3:198</t>
  </si>
  <si>
    <t>Mellbyvägen 21-23</t>
  </si>
  <si>
    <t>Corem Mellbyvägen AB</t>
  </si>
  <si>
    <t>556755-4281</t>
  </si>
  <si>
    <t>Partille</t>
  </si>
  <si>
    <t>Mellby 5:120</t>
  </si>
  <si>
    <t>Ögärdesvägen 19A-D</t>
  </si>
  <si>
    <t>Corem Grankotten KB</t>
  </si>
  <si>
    <t>916837-7472</t>
  </si>
  <si>
    <t>Mjölkflaskan 8</t>
  </si>
  <si>
    <t>Bagaregatan 3 A-C, Fruängsgatan 4, Kungsgatan 16</t>
  </si>
  <si>
    <t>Morellen 1</t>
  </si>
  <si>
    <t>Gelbgjutaregatan 2</t>
  </si>
  <si>
    <t>Murman 11</t>
  </si>
  <si>
    <t>Krusegatan 21, Murmansgatan 118, 120</t>
  </si>
  <si>
    <t>Corem Murman 11 AB</t>
  </si>
  <si>
    <t>559018-0872</t>
  </si>
  <si>
    <t>Murman 7</t>
  </si>
  <si>
    <t>Krusegatan 25, Murmansgatan 124A</t>
  </si>
  <si>
    <t>Corem Murman 7 AB</t>
  </si>
  <si>
    <t>559018-0856</t>
  </si>
  <si>
    <t>Murman 8</t>
  </si>
  <si>
    <t>Krusegatan 27, Murmansgatan 126</t>
  </si>
  <si>
    <t>Corem Murman 8 AB</t>
  </si>
  <si>
    <t>559018-0906</t>
  </si>
  <si>
    <t>Mästaren 28</t>
  </si>
  <si>
    <t>Kontorshotell: Kaggensgatan 30</t>
  </si>
  <si>
    <t>Nacka Strand 2 Sthlm Södra</t>
  </si>
  <si>
    <t>Kontorshotell: Nacka Strand 2</t>
  </si>
  <si>
    <t>Navbössan Hackefors</t>
  </si>
  <si>
    <t>Kontorshotell: Navbössan Hackefors</t>
  </si>
  <si>
    <t>Nejlikebuketten 4</t>
  </si>
  <si>
    <t>Derbyvägen 6A-E</t>
  </si>
  <si>
    <t>Corem Derbyvägen AB</t>
  </si>
  <si>
    <t>556813-3473</t>
  </si>
  <si>
    <t>Nejlikebuketten 6</t>
  </si>
  <si>
    <t>Derbyvägen 4</t>
  </si>
  <si>
    <t>Corem Bukettnejlikan AB</t>
  </si>
  <si>
    <t>556876-6918</t>
  </si>
  <si>
    <t>Nordstan 18:3, 18:4</t>
  </si>
  <si>
    <t>Kronhusgatan 7, Torggatan 17</t>
  </si>
  <si>
    <t>Corem Nordstaden AB</t>
  </si>
  <si>
    <t>556748-5213</t>
  </si>
  <si>
    <t>Nyköpings  Bruk 1 Kvarnen</t>
  </si>
  <si>
    <t>Kontorshotell: Kvarnen, V Kvarngatan 64</t>
  </si>
  <si>
    <t>Nyköpings Bruk 1</t>
  </si>
  <si>
    <t>V Kvarngatan 64</t>
  </si>
  <si>
    <t>Nyköpings Bruk 7</t>
  </si>
  <si>
    <t>V Kvarngatan 62</t>
  </si>
  <si>
    <t>Nyköpings Bruk 7 Elverket</t>
  </si>
  <si>
    <t>Kontorshotell: Västra Kvarngatan 62</t>
  </si>
  <si>
    <t>Omformaren 6 (k-ställe)</t>
  </si>
  <si>
    <t>Hagagatan 6</t>
  </si>
  <si>
    <t>Omformaren 7</t>
  </si>
  <si>
    <t>Hagagatan 10</t>
  </si>
  <si>
    <t>Regulatorn 3</t>
  </si>
  <si>
    <t>Kabelvägen 15</t>
  </si>
  <si>
    <t>Ritsaren 10</t>
  </si>
  <si>
    <t>Industrigatan 7-9, Maskingatan 23</t>
  </si>
  <si>
    <t>Roslags-Näsby 24:44</t>
  </si>
  <si>
    <t>Stockholmsvägen 100, 102</t>
  </si>
  <si>
    <t>Corem Kristina AB</t>
  </si>
  <si>
    <t>556708-7373</t>
  </si>
  <si>
    <t>Roslags-Näsby 24:45</t>
  </si>
  <si>
    <t>Roslags-Näsby 25:7</t>
  </si>
  <si>
    <t>Roslags-Näsby 25:8</t>
  </si>
  <si>
    <t>Rotfjärilen 1</t>
  </si>
  <si>
    <t>Kontorshotell: Svärmaregatan 3</t>
  </si>
  <si>
    <t>Svärmaregatan 1, 3</t>
  </si>
  <si>
    <t>Rådhuset 1</t>
  </si>
  <si>
    <t>Drottningg.3,Engelbrektsg.2</t>
  </si>
  <si>
    <t>Örebro</t>
  </si>
  <si>
    <t>Sandhagen 8</t>
  </si>
  <si>
    <t>Rökerigatan 21</t>
  </si>
  <si>
    <t>Corem Sandhagen 8 AB</t>
  </si>
  <si>
    <t>559277-7592</t>
  </si>
  <si>
    <t>Sigurd 3</t>
  </si>
  <si>
    <t>Sigurdsgatan 27, 29, 31, 33, 35, 37</t>
  </si>
  <si>
    <t>Sigurd 7</t>
  </si>
  <si>
    <t>Sigurdsgatan 23</t>
  </si>
  <si>
    <t>Corem Roy AB</t>
  </si>
  <si>
    <t>559042-7554</t>
  </si>
  <si>
    <t>Sigurd 7 S7 Västerås</t>
  </si>
  <si>
    <t>Kontorshotell: Sigurdsgatan 23</t>
  </si>
  <si>
    <t>Singeln 13</t>
  </si>
  <si>
    <t>Krossgatan 26-28</t>
  </si>
  <si>
    <t>Corem Singeln AB</t>
  </si>
  <si>
    <t>556980-2035</t>
  </si>
  <si>
    <t>Skevrodret 1</t>
  </si>
  <si>
    <t>Kabingatan 9</t>
  </si>
  <si>
    <t>Corem Skevrodret AB</t>
  </si>
  <si>
    <t>559073-2797</t>
  </si>
  <si>
    <t>Spinnaren 5</t>
  </si>
  <si>
    <t>Göteborgsvägen 44</t>
  </si>
  <si>
    <t>556046-1203</t>
  </si>
  <si>
    <t>Spånten 7</t>
  </si>
  <si>
    <t>Spelhagsvägen 4, 6, 8</t>
  </si>
  <si>
    <t>Standard 16</t>
  </si>
  <si>
    <t>V Storgatan 2, 4, 6, 8, 10, Bagaregatan 29, Fruängsgatan 28, 30</t>
  </si>
  <si>
    <t>Standard 17</t>
  </si>
  <si>
    <t>Stapelbädden 2</t>
  </si>
  <si>
    <t>Östra Varvsgatan 2</t>
  </si>
  <si>
    <t>Corem Stapelbädden AB</t>
  </si>
  <si>
    <t>556655-4266</t>
  </si>
  <si>
    <t>Stapelbädden 2 Malmö</t>
  </si>
  <si>
    <t>Kontorshotell: Östra Varvsgatan 2</t>
  </si>
  <si>
    <t>Stapelbädden 4</t>
  </si>
  <si>
    <t>Östra Varvsgatan 4</t>
  </si>
  <si>
    <t>Startboxen 3 Sthlm Norra</t>
  </si>
  <si>
    <t>Kontorshotell: Vallgatan 5-9</t>
  </si>
  <si>
    <t>Statorn 10</t>
  </si>
  <si>
    <t>Malmgatan 4</t>
  </si>
  <si>
    <t>Stenen 1</t>
  </si>
  <si>
    <t>Krossgatan 15, 17, Sorteraregatan 31, 33, 35</t>
  </si>
  <si>
    <t>Stenmjölet 1</t>
  </si>
  <si>
    <t>Siktgatan 1, 3</t>
  </si>
  <si>
    <t>Corem Gonda AB</t>
  </si>
  <si>
    <t>556738-8813</t>
  </si>
  <si>
    <t>Stenmjölet 1 Sthlm Norra</t>
  </si>
  <si>
    <t>Kontorshotell: Siktgatan 1, 3</t>
  </si>
  <si>
    <t>Stenmjölet 2</t>
  </si>
  <si>
    <t>Siktgatan 3A-3B</t>
  </si>
  <si>
    <t>Stensborg 4</t>
  </si>
  <si>
    <t>Sjöhagsvägen 4</t>
  </si>
  <si>
    <t>Stensötan 5</t>
  </si>
  <si>
    <t>Idbäcksvägen 8 B</t>
  </si>
  <si>
    <t>Stillman 40</t>
  </si>
  <si>
    <t>Krusegatan 34</t>
  </si>
  <si>
    <t>Corem Segevång AB</t>
  </si>
  <si>
    <t>559018-0922</t>
  </si>
  <si>
    <t>Stjärnan 15</t>
  </si>
  <si>
    <t>Slottsgatan 114, 116</t>
  </si>
  <si>
    <t>Corem Stjärnan HB</t>
  </si>
  <si>
    <t>916693-3474</t>
  </si>
  <si>
    <t>Stjärnan 15, 16</t>
  </si>
  <si>
    <t>Kontorshotell: Slottsgatan 114-116</t>
  </si>
  <si>
    <t>Stjärnan 16</t>
  </si>
  <si>
    <t>Stockholm Arenan 2</t>
  </si>
  <si>
    <t>Stockholm Arenan 3</t>
  </si>
  <si>
    <t>Arenavägen 39-47</t>
  </si>
  <si>
    <t>Stockholm Arenan 6</t>
  </si>
  <si>
    <t>Arenavägen 17-35</t>
  </si>
  <si>
    <t>Stockholm Arenan 8</t>
  </si>
  <si>
    <t>Arenavägen 7-13</t>
  </si>
  <si>
    <t>Corem Arenan AB</t>
  </si>
  <si>
    <t>556645-6272</t>
  </si>
  <si>
    <t>Stockrosen 2</t>
  </si>
  <si>
    <t>Norra Ågatan 40</t>
  </si>
  <si>
    <t>Corem Fässberg AB</t>
  </si>
  <si>
    <t>556982-0672</t>
  </si>
  <si>
    <t>Stockrosen 7</t>
  </si>
  <si>
    <t>Norra Ågatan 32</t>
  </si>
  <si>
    <t>Corem Mölndal AB</t>
  </si>
  <si>
    <t>556755-8308</t>
  </si>
  <si>
    <t>Svedjenävan 3</t>
  </si>
  <si>
    <t>Stenbärsgatan 4</t>
  </si>
  <si>
    <t>Corem Stenbärsgatan AB</t>
  </si>
  <si>
    <t>559073-2789</t>
  </si>
  <si>
    <t>Svärdet  8</t>
  </si>
  <si>
    <t>Hospitalsgatan  17 mfl</t>
  </si>
  <si>
    <t>Säven 4</t>
  </si>
  <si>
    <t>Norrköpingsvägen 9</t>
  </si>
  <si>
    <t>Sävenäs 170:12 &amp; 170:17</t>
  </si>
  <si>
    <t>von Utfallsgatan 18</t>
  </si>
  <si>
    <t>Corem Sävenäs AB</t>
  </si>
  <si>
    <t>556987-7052</t>
  </si>
  <si>
    <t>Sävenäs 170:13</t>
  </si>
  <si>
    <t>von Utfallsgatan 16 A</t>
  </si>
  <si>
    <t>Corem Trollflöjten KB</t>
  </si>
  <si>
    <t>969611-7762</t>
  </si>
  <si>
    <t>Sävenäs 170:14</t>
  </si>
  <si>
    <t>von utfallsgatan 16 B-C</t>
  </si>
  <si>
    <t>Corem Penny AB</t>
  </si>
  <si>
    <t>556705-0371</t>
  </si>
  <si>
    <t>Sävenäs 67:4</t>
  </si>
  <si>
    <t>Torpavallsgatan 11-13</t>
  </si>
  <si>
    <t>Corem Torpavallsgatan AB</t>
  </si>
  <si>
    <t>559003-9441</t>
  </si>
  <si>
    <t>Tannefors 1:89</t>
  </si>
  <si>
    <t>Hagalundsvägen 3B</t>
  </si>
  <si>
    <t>Timmerhuggaren 2</t>
  </si>
  <si>
    <t>Vendevägen 90</t>
  </si>
  <si>
    <t>Corem Timmer AB</t>
  </si>
  <si>
    <t>556706-9652</t>
  </si>
  <si>
    <t>Danderyd</t>
  </si>
  <si>
    <t>Traktorn 2, 4</t>
  </si>
  <si>
    <t>Traktorvägen 11, 13</t>
  </si>
  <si>
    <t>Corem Traktorn AB</t>
  </si>
  <si>
    <t>556877-6172</t>
  </si>
  <si>
    <t>Travbanan 2</t>
  </si>
  <si>
    <t>Åby Arenavägen 8 A, 8 B</t>
  </si>
  <si>
    <t>Åby Arena Hotell AB</t>
  </si>
  <si>
    <t>559105-2237</t>
  </si>
  <si>
    <t>Travbanan 2 Åby</t>
  </si>
  <si>
    <t>Kontorshotell: Åbyvägen</t>
  </si>
  <si>
    <t>Travbanan 3</t>
  </si>
  <si>
    <t>Åby Arenavägen 10</t>
  </si>
  <si>
    <t>Åby Arena Mässa AB</t>
  </si>
  <si>
    <t>559105-2229</t>
  </si>
  <si>
    <t>Tryckaren 3</t>
  </si>
  <si>
    <t>Reprovägen 6, Viggbyholmsvägen 81</t>
  </si>
  <si>
    <t>Tränsbettet 2</t>
  </si>
  <si>
    <t>Travbanegatan 4</t>
  </si>
  <si>
    <t>Corem Tränsbettet AB</t>
  </si>
  <si>
    <t>556518-1103</t>
  </si>
  <si>
    <t>Törnrosen 4</t>
  </si>
  <si>
    <t>Flöjelbergsgatan 14 C</t>
  </si>
  <si>
    <t>Corem Torp KB</t>
  </si>
  <si>
    <t>916560-5222</t>
  </si>
  <si>
    <t>Ugglum 1:76</t>
  </si>
  <si>
    <t>Göteborgsvägen 88</t>
  </si>
  <si>
    <t>Corem Partille AB</t>
  </si>
  <si>
    <t>556878-2477</t>
  </si>
  <si>
    <t>Ugglum 8:37</t>
  </si>
  <si>
    <t>Göteborgsvägen 78-84</t>
  </si>
  <si>
    <t>Corem Vera AB</t>
  </si>
  <si>
    <t>556855-6731</t>
  </si>
  <si>
    <t>Ugglum 8:37 84:an Göteborg</t>
  </si>
  <si>
    <t>Kontorshotell: Göteborgsvägen</t>
  </si>
  <si>
    <t>Ugglum 8:92</t>
  </si>
  <si>
    <t>Göteborgsvägen 74-76, Tillfällavägen 17-21</t>
  </si>
  <si>
    <t>Corem Viggo AB</t>
  </si>
  <si>
    <t>556855-6749</t>
  </si>
  <si>
    <t>Ugglum 8:92 Navet Göteborg</t>
  </si>
  <si>
    <t>Kontorshotell: Göteborgsvägen 74</t>
  </si>
  <si>
    <t>Ugglum 8:92 Sävedalen Göteborg</t>
  </si>
  <si>
    <t>Ugglum 9:242</t>
  </si>
  <si>
    <t>Industrivägen 2, 4, 6, 51, 53, 55, 57</t>
  </si>
  <si>
    <t>Corem Pontus AB</t>
  </si>
  <si>
    <t>556703-5539</t>
  </si>
  <si>
    <t>Ugglum 9:242 Säveån Göteborg</t>
  </si>
  <si>
    <t>Kontorshotell: Industrivägen</t>
  </si>
  <si>
    <t>Ugglum 9:243</t>
  </si>
  <si>
    <t>Industrivägen</t>
  </si>
  <si>
    <t>Corem Polly AB</t>
  </si>
  <si>
    <t>556353-5631</t>
  </si>
  <si>
    <t>Valen 2</t>
  </si>
  <si>
    <t>Kommunalvägen 1, 3, 5</t>
  </si>
  <si>
    <t>Corem Urbis AB</t>
  </si>
  <si>
    <t>556252-6904</t>
  </si>
  <si>
    <t>Vampyren 9</t>
  </si>
  <si>
    <t>Kungsgatan 25</t>
  </si>
  <si>
    <t>KB Vampyren 9</t>
  </si>
  <si>
    <t>969704-6820</t>
  </si>
  <si>
    <t>Eskilstuna</t>
  </si>
  <si>
    <t>Vestalen 10</t>
  </si>
  <si>
    <t>Kungsgatan 24</t>
  </si>
  <si>
    <t>Fastighets AB Akvarium</t>
  </si>
  <si>
    <t>556745-4748</t>
  </si>
  <si>
    <t>Violen 1</t>
  </si>
  <si>
    <t>Göteborgsvägen 40</t>
  </si>
  <si>
    <t>556944-7658</t>
  </si>
  <si>
    <t>Vårbuketten 3</t>
  </si>
  <si>
    <t>Husievägen 21</t>
  </si>
  <si>
    <t>Corem Vårbuketten AB</t>
  </si>
  <si>
    <t>559073-2847</t>
  </si>
  <si>
    <t>Välten 4</t>
  </si>
  <si>
    <t>Traktorvägen 8</t>
  </si>
  <si>
    <t>Corem Välten 4 AB</t>
  </si>
  <si>
    <t>559073-2839</t>
  </si>
  <si>
    <t>Välten 5</t>
  </si>
  <si>
    <t>Traktorvägen 10</t>
  </si>
  <si>
    <t>Corem Välten 5 AB</t>
  </si>
  <si>
    <t>559073-2821</t>
  </si>
  <si>
    <t>Väskan 2</t>
  </si>
  <si>
    <t>Gamla Kungsbackavägen 15</t>
  </si>
  <si>
    <t>Corem Kungsbackavägen KB</t>
  </si>
  <si>
    <t>916444-0654</t>
  </si>
  <si>
    <t>Västerbotten 11</t>
  </si>
  <si>
    <t>Estlandsgatan 2, 4, 6, Fosievägen 4, 6, 8</t>
  </si>
  <si>
    <t>Corem Rose AB</t>
  </si>
  <si>
    <t>556609-2143</t>
  </si>
  <si>
    <t>Västerbotten 11 Mobilia Malmö</t>
  </si>
  <si>
    <t>Kontorshotell: Fosievägen 6</t>
  </si>
  <si>
    <t>Västerbotten 9</t>
  </si>
  <si>
    <t>Ystadsvägen 15, 17, 19, Fosievägen 2</t>
  </si>
  <si>
    <t>Corem Rune AB</t>
  </si>
  <si>
    <t>556394-2746</t>
  </si>
  <si>
    <t>Västerbotten 9 Dalaplan Malmö</t>
  </si>
  <si>
    <t>Kontorshotell: Ystadvägen 17</t>
  </si>
  <si>
    <t>Västerås 2:5</t>
  </si>
  <si>
    <t>Stensborgsgatan 4</t>
  </si>
  <si>
    <t xml:space="preserve">Vävstolen 8 </t>
  </si>
  <si>
    <t>S Grytsgatan 4, N Grytsgatan 7, Korsgatan 3</t>
  </si>
  <si>
    <t>Växellådan 1 Sthlm Norra</t>
  </si>
  <si>
    <t>Kontorshotell: Enhagsvägen 7</t>
  </si>
  <si>
    <t>Åby projekt</t>
  </si>
  <si>
    <t>Åby Arenaväg</t>
  </si>
  <si>
    <t>559101-2165</t>
  </si>
  <si>
    <t>Åkerby 10</t>
  </si>
  <si>
    <t>Kemistvägen 6</t>
  </si>
  <si>
    <t>Årdret 12</t>
  </si>
  <si>
    <t>Höstbruksvägen 14</t>
  </si>
  <si>
    <t>Corem Årdret AB</t>
  </si>
  <si>
    <t>559073-2920</t>
  </si>
  <si>
    <t>Ängsviolen 1</t>
  </si>
  <si>
    <t>Flöjelbergsgatan 18</t>
  </si>
  <si>
    <t>Corem Vilde AB</t>
  </si>
  <si>
    <t>559096-7732</t>
  </si>
  <si>
    <t>Garantiåtgärder Tobin (KST)</t>
  </si>
  <si>
    <t>Saknas</t>
  </si>
  <si>
    <t>Tobin Properties Projektutveckling AB</t>
  </si>
  <si>
    <t>556971-7399</t>
  </si>
  <si>
    <t>Bostadsutveckling (KST)</t>
  </si>
  <si>
    <t>Tobin Properties Bygg AB</t>
  </si>
  <si>
    <t>559223-1590</t>
  </si>
  <si>
    <t>Gravensteiner (KST)</t>
  </si>
  <si>
    <t>SBG Gravensteiner AB</t>
  </si>
  <si>
    <t>556772-1476</t>
  </si>
  <si>
    <t>Sprängaren 9</t>
  </si>
  <si>
    <t>Ekensbergsvägen 128</t>
  </si>
  <si>
    <t>Sundbyberg Sprängaren 9 fastighets AB</t>
  </si>
  <si>
    <t>559117-7240</t>
  </si>
  <si>
    <t>Sundbyberg</t>
  </si>
  <si>
    <t>G&amp;P Sundbyberg (KST)</t>
  </si>
  <si>
    <t>Vintergatan 1</t>
  </si>
  <si>
    <t>Garage och Parkering i centrala Sundbyberg AB</t>
  </si>
  <si>
    <t>559028-7875</t>
  </si>
  <si>
    <t>Samtliga fastigheter</t>
  </si>
  <si>
    <t>Projektnr</t>
  </si>
  <si>
    <t>Samtliga fastighetsadresser</t>
  </si>
  <si>
    <t>Corem Projektutveckling AB</t>
  </si>
  <si>
    <t>556636-3411</t>
  </si>
  <si>
    <t>Samtliga regioner</t>
  </si>
  <si>
    <t>Samtliga kommuner</t>
  </si>
  <si>
    <t>Gemensamt Corem Parkering</t>
  </si>
  <si>
    <t>Corem Parkering AB</t>
  </si>
  <si>
    <t>559208-5442</t>
  </si>
  <si>
    <t>Vestalen 8</t>
  </si>
  <si>
    <t>Rademachergatan 27</t>
  </si>
  <si>
    <t>Vestalen Fastighets AB</t>
  </si>
  <si>
    <t>559205-5528</t>
  </si>
  <si>
    <t>Gemensamt Big Pink</t>
  </si>
  <si>
    <t>Big Pink AB</t>
  </si>
  <si>
    <t>556177-1295</t>
  </si>
  <si>
    <t>Lagerh Gamlestaden, Göteborg</t>
  </si>
  <si>
    <t>Lagerh Kondensat 1, Norrköping</t>
  </si>
  <si>
    <t>Lagerh Navbössan 1, Linköping</t>
  </si>
  <si>
    <t>Lagerh Sågen 9, Karlstad</t>
  </si>
  <si>
    <t>Lagerh Sävenäs 169:1, Göteborg</t>
  </si>
  <si>
    <t>Lagerh Tränsbettet 2, Malmö</t>
  </si>
  <si>
    <t>Lagerh Verkstaden 11, Västerås</t>
  </si>
  <si>
    <t>Lagerh Västerbotten 11, Malmö</t>
  </si>
  <si>
    <t>2. Sök en adress eller fastighet</t>
  </si>
  <si>
    <t xml:space="preserve">    3. Sökresultat</t>
  </si>
  <si>
    <t>Bagaren 20 First Office</t>
  </si>
  <si>
    <t>Diket 10 First Office</t>
  </si>
  <si>
    <t>Fors 11 First Office</t>
  </si>
  <si>
    <t>Gryt 21 First Office</t>
  </si>
  <si>
    <t>Korpen 20 First Office</t>
  </si>
  <si>
    <t>Rotfjärilen 1 First Office</t>
  </si>
  <si>
    <t xml:space="preserve">     1. Välj sökmetod</t>
  </si>
  <si>
    <t>FastAdress</t>
  </si>
  <si>
    <t>AdressFast</t>
  </si>
  <si>
    <t>(i undantagsfall)</t>
  </si>
  <si>
    <t xml:space="preserve">3:e hand Pappersfaktura </t>
  </si>
  <si>
    <t>REFERENS/FAKTURAMÄRKNING</t>
  </si>
  <si>
    <t>Fastighetsrelaterade kostnader (Se rullista nedan):</t>
  </si>
  <si>
    <t>Märkning:</t>
  </si>
  <si>
    <t>Bolag:</t>
  </si>
  <si>
    <t>Er referens:</t>
  </si>
  <si>
    <t>Fastighetsägande bolag</t>
  </si>
  <si>
    <t>Projektrelaterade kostnader:</t>
  </si>
  <si>
    <t>Projektnamn, fastighetsnamn eller gatuadress (anges på annan valfri plats på fakturan)</t>
  </si>
  <si>
    <t>Fastighetsnamn eller gatuadress (anges på annan valfri plats på fakturan)</t>
  </si>
  <si>
    <t>BOLAGSADRESS</t>
  </si>
  <si>
    <t>Er referens:  [REFKOD]</t>
  </si>
  <si>
    <t>Er referens:[REFKOD]</t>
  </si>
  <si>
    <t>PDF-epost</t>
  </si>
  <si>
    <t>559354-2557</t>
  </si>
  <si>
    <t>Text rad 1</t>
  </si>
  <si>
    <t>Text rad 2</t>
  </si>
  <si>
    <t>Text rad 3</t>
  </si>
  <si>
    <t>Grävstekeln 1</t>
  </si>
  <si>
    <t>Stekelgatan 4 A-B</t>
  </si>
  <si>
    <t>Box 5048, 121 05 Johanneshov</t>
  </si>
  <si>
    <t>BOLAGSNAMN</t>
  </si>
  <si>
    <t>Corem Glen AB</t>
  </si>
  <si>
    <t>Corem Mölndal Violen AB</t>
  </si>
  <si>
    <t>Corem Jesper AB</t>
  </si>
  <si>
    <t>Solna Gate</t>
  </si>
  <si>
    <t>Corem Meetings AB</t>
  </si>
  <si>
    <t>559208-5426</t>
  </si>
  <si>
    <t>Kista Gate</t>
  </si>
  <si>
    <t>Solna Hilton</t>
  </si>
  <si>
    <t>Mejramen</t>
  </si>
  <si>
    <t>Time Building</t>
  </si>
  <si>
    <t>Kopparhusen (k-ställe)</t>
  </si>
  <si>
    <t>S Grytsgatan 1, S:t Persg 27</t>
  </si>
  <si>
    <t>Malten</t>
  </si>
  <si>
    <t>UBP</t>
  </si>
  <si>
    <t>Stockholm Syd</t>
  </si>
  <si>
    <t>Stockholm Norr</t>
  </si>
  <si>
    <t>Stockholm FU</t>
  </si>
  <si>
    <t>559504-3430</t>
  </si>
  <si>
    <t>Corem Slänten 1 AB</t>
  </si>
  <si>
    <t>Dagskiftet 2 - Elektravägen 20, 22</t>
  </si>
  <si>
    <r>
      <rPr>
        <b/>
        <i/>
        <sz val="12"/>
        <rFont val="Calibri"/>
        <family val="2"/>
        <scheme val="minor"/>
      </rPr>
      <t>Vid frågor eller behov av support, kontakta oss på</t>
    </r>
    <r>
      <rPr>
        <i/>
        <u/>
        <sz val="12"/>
        <rFont val="Calibri"/>
        <family val="2"/>
        <scheme val="minor"/>
      </rPr>
      <t xml:space="preserve"> </t>
    </r>
    <r>
      <rPr>
        <b/>
        <i/>
        <u/>
        <sz val="12"/>
        <color theme="4"/>
        <rFont val="Calibri"/>
        <family val="2"/>
        <scheme val="minor"/>
      </rPr>
      <t>leverantorsreskontra@corem.se</t>
    </r>
  </si>
  <si>
    <r>
      <t>Endast siffror!</t>
    </r>
    <r>
      <rPr>
        <sz val="12"/>
        <color theme="1" tint="0.34998626667073579"/>
        <rFont val="Calibri"/>
        <family val="2"/>
        <scheme val="minor"/>
      </rPr>
      <t xml:space="preserve"> Corems referenser består av 4-6 siffrigt fastighetsnr,  som fås av beställaren</t>
    </r>
  </si>
  <si>
    <r>
      <rPr>
        <b/>
        <sz val="12"/>
        <color theme="1" tint="0.34998626667073579"/>
        <rFont val="Calibri"/>
        <family val="2"/>
        <scheme val="minor"/>
      </rPr>
      <t>Endast siffror!</t>
    </r>
    <r>
      <rPr>
        <sz val="12"/>
        <color theme="1" tint="0.34998626667073579"/>
        <rFont val="Calibri"/>
        <family val="2"/>
        <scheme val="minor"/>
      </rPr>
      <t xml:space="preserve"> Corems projektnummer består av 4-8 siffror, som fås av beställaren</t>
    </r>
  </si>
  <si>
    <t>559446-9198</t>
  </si>
  <si>
    <t>1:a hand E-faktura</t>
  </si>
  <si>
    <t>Corem Säven 4 AB</t>
  </si>
  <si>
    <t>Corem Regulatorn 3 AB</t>
  </si>
  <si>
    <t>Karlstad</t>
  </si>
  <si>
    <t>Hagagatan 4</t>
  </si>
  <si>
    <t>Omformaren 5 (k-ställe)</t>
  </si>
  <si>
    <t>559446-9230</t>
  </si>
  <si>
    <t>Corem Åkerby 10 AB</t>
  </si>
  <si>
    <t>Padelhall Åby (k-ställe)</t>
  </si>
  <si>
    <t>559477-0546</t>
  </si>
  <si>
    <t>Åby</t>
  </si>
  <si>
    <t>Kista och Åby Padel AB</t>
  </si>
  <si>
    <t>Kontorshotell: Kistagången 12</t>
  </si>
  <si>
    <t>Borgarfjord 4 Time Building Sthlm Norra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</si>
</sst>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color theme="1"/>
      <name val="Calibri"/>
      <family val="2"/>
      <scheme val="minor"/>
    </font>
    <font>
      <b/>
      <i/>
      <sz val="14"/>
      <color theme="1" tint="0.34998626667073579"/>
      <name val="Calibri"/>
      <family val="2"/>
      <scheme val="minor"/>
    </font>
    <font>
      <b/>
      <i/>
      <sz val="11"/>
      <color theme="1" tint="0.34998626667073579"/>
      <name val="Calibri"/>
      <family val="2"/>
      <scheme val="minor"/>
    </font>
    <font>
      <b/>
      <i/>
      <sz val="12"/>
      <color theme="1" tint="0.34998626667073579"/>
      <name val="Calibri"/>
      <family val="2"/>
      <scheme val="minor"/>
    </font>
    <font>
      <sz val="10"/>
      <name val="Arial"/>
      <family val="2"/>
    </font>
    <font>
      <sz val="11"/>
      <color theme="1" tint="0.34998626667073579"/>
      <name val="Arial"/>
      <family val="2"/>
    </font>
    <font>
      <sz val="11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b/>
      <i/>
      <sz val="12"/>
      <color rgb="FFE28C05"/>
      <name val="Calibri"/>
      <family val="2"/>
      <scheme val="minor"/>
    </font>
    <font>
      <sz val="11"/>
      <color rgb="FFE28C05"/>
      <name val="Calibri"/>
      <family val="2"/>
      <scheme val="minor"/>
    </font>
    <font>
      <b/>
      <i/>
      <sz val="14"/>
      <color rgb="FF0A192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i/>
      <sz val="12"/>
      <color theme="1" tint="0.34998626667073579"/>
      <name val="Calibri"/>
      <family val="2"/>
      <scheme val="minor"/>
    </font>
    <font>
      <b/>
      <sz val="11"/>
      <color rgb="FFFF0000"/>
      <name val="Arial"/>
      <family val="2"/>
    </font>
    <font>
      <b/>
      <i/>
      <sz val="10"/>
      <color theme="1" tint="0.34998626667073579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u/>
      <sz val="12"/>
      <name val="Calibri"/>
      <family val="2"/>
      <scheme val="minor"/>
    </font>
    <font>
      <b/>
      <i/>
      <u/>
      <sz val="12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FF5F0"/>
        <bgColor indexed="64"/>
      </patternFill>
    </fill>
    <fill>
      <patternFill patternType="solid">
        <fgColor rgb="FFA5A5A5"/>
      </patternFill>
    </fill>
    <fill>
      <patternFill patternType="solid">
        <fgColor theme="4"/>
        <bgColor theme="4"/>
      </patternFill>
    </fill>
    <fill>
      <patternFill patternType="solid">
        <fgColor rgb="FFE6E6E6"/>
        <bgColor theme="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9" tint="0.39997558519241921"/>
      </top>
      <bottom style="thin">
        <color theme="4" tint="0.39997558519241921"/>
      </bottom>
      <diagonal/>
    </border>
    <border>
      <left style="thin">
        <color theme="9" tint="0.39997558519241921"/>
      </left>
      <right/>
      <top/>
      <bottom/>
      <diagonal/>
    </border>
    <border>
      <left style="thin">
        <color theme="4" tint="0.39997558519241921"/>
      </left>
      <right/>
      <top style="thin">
        <color theme="9" tint="0.39997558519241921"/>
      </top>
      <bottom style="thin">
        <color theme="4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4" tint="0.3999755851924192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4" fillId="0" borderId="0"/>
    <xf numFmtId="43" fontId="14" fillId="0" borderId="0" applyFont="0" applyFill="0" applyBorder="0" applyAlignment="0" applyProtection="0"/>
    <xf numFmtId="0" fontId="15" fillId="4" borderId="11" applyNumberFormat="0" applyAlignment="0" applyProtection="0"/>
    <xf numFmtId="0" fontId="28" fillId="0" borderId="0" applyNumberFormat="0" applyFill="0" applyBorder="0" applyAlignment="0" applyProtection="0"/>
  </cellStyleXfs>
  <cellXfs count="81"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3" borderId="1" xfId="0" applyFont="1" applyFill="1" applyBorder="1"/>
    <xf numFmtId="0" fontId="5" fillId="3" borderId="2" xfId="0" applyFont="1" applyFill="1" applyBorder="1"/>
    <xf numFmtId="0" fontId="7" fillId="3" borderId="5" xfId="0" applyFont="1" applyFill="1" applyBorder="1"/>
    <xf numFmtId="0" fontId="8" fillId="3" borderId="5" xfId="0" applyFont="1" applyFill="1" applyBorder="1"/>
    <xf numFmtId="0" fontId="8" fillId="3" borderId="7" xfId="0" applyFont="1" applyFill="1" applyBorder="1"/>
    <xf numFmtId="0" fontId="7" fillId="3" borderId="5" xfId="0" applyFont="1" applyFill="1" applyBorder="1" applyAlignment="1">
      <alignment horizontal="left"/>
    </xf>
    <xf numFmtId="0" fontId="2" fillId="3" borderId="7" xfId="0" applyFont="1" applyFill="1" applyBorder="1"/>
    <xf numFmtId="0" fontId="3" fillId="3" borderId="7" xfId="1" applyFont="1" applyFill="1" applyBorder="1" applyAlignment="1">
      <alignment horizontal="left"/>
    </xf>
    <xf numFmtId="0" fontId="3" fillId="2" borderId="5" xfId="0" applyFont="1" applyFill="1" applyBorder="1"/>
    <xf numFmtId="0" fontId="3" fillId="2" borderId="7" xfId="0" applyFont="1" applyFill="1" applyBorder="1" applyAlignment="1">
      <alignment horizontal="left"/>
    </xf>
    <xf numFmtId="0" fontId="10" fillId="3" borderId="5" xfId="1" applyFont="1" applyFill="1" applyBorder="1" applyAlignment="1">
      <alignment horizontal="left"/>
    </xf>
    <xf numFmtId="0" fontId="15" fillId="4" borderId="11" xfId="3"/>
    <xf numFmtId="0" fontId="15" fillId="5" borderId="0" xfId="0" applyFont="1" applyFill="1" applyAlignment="1">
      <alignment wrapText="1"/>
    </xf>
    <xf numFmtId="0" fontId="15" fillId="5" borderId="15" xfId="0" applyFont="1" applyFill="1" applyBorder="1" applyAlignment="1">
      <alignment wrapText="1"/>
    </xf>
    <xf numFmtId="0" fontId="15" fillId="5" borderId="12" xfId="0" applyFont="1" applyFill="1" applyBorder="1" applyAlignment="1">
      <alignment wrapText="1"/>
    </xf>
    <xf numFmtId="0" fontId="15" fillId="5" borderId="14" xfId="0" applyFont="1" applyFill="1" applyBorder="1" applyAlignment="1">
      <alignment wrapText="1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0" fontId="20" fillId="3" borderId="5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21" fillId="6" borderId="0" xfId="0" applyFont="1" applyFill="1" applyAlignment="1">
      <alignment wrapText="1"/>
    </xf>
    <xf numFmtId="0" fontId="21" fillId="6" borderId="13" xfId="0" applyFont="1" applyFill="1" applyBorder="1" applyAlignment="1">
      <alignment wrapText="1"/>
    </xf>
    <xf numFmtId="0" fontId="22" fillId="2" borderId="6" xfId="0" applyFont="1" applyFill="1" applyBorder="1" applyAlignment="1">
      <alignment horizontal="left"/>
    </xf>
    <xf numFmtId="1" fontId="0" fillId="0" borderId="0" xfId="0" applyNumberFormat="1"/>
    <xf numFmtId="0" fontId="7" fillId="3" borderId="0" xfId="0" applyFont="1" applyFill="1"/>
    <xf numFmtId="0" fontId="13" fillId="2" borderId="2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7" fillId="3" borderId="7" xfId="0" applyFont="1" applyFill="1" applyBorder="1"/>
    <xf numFmtId="0" fontId="7" fillId="3" borderId="9" xfId="0" applyFont="1" applyFill="1" applyBorder="1"/>
    <xf numFmtId="0" fontId="7" fillId="3" borderId="10" xfId="0" applyFont="1" applyFill="1" applyBorder="1"/>
    <xf numFmtId="0" fontId="2" fillId="2" borderId="0" xfId="0" applyFont="1" applyFill="1"/>
    <xf numFmtId="0" fontId="2" fillId="2" borderId="0" xfId="1" applyFont="1" applyFill="1" applyAlignment="1">
      <alignment horizontal="left"/>
    </xf>
    <xf numFmtId="0" fontId="6" fillId="3" borderId="0" xfId="0" applyFont="1" applyFill="1"/>
    <xf numFmtId="0" fontId="11" fillId="3" borderId="8" xfId="1" applyFont="1" applyFill="1" applyBorder="1" applyAlignment="1">
      <alignment horizontal="left"/>
    </xf>
    <xf numFmtId="0" fontId="12" fillId="3" borderId="9" xfId="1" applyFont="1" applyFill="1" applyBorder="1" applyAlignment="1">
      <alignment horizontal="left"/>
    </xf>
    <xf numFmtId="0" fontId="3" fillId="3" borderId="8" xfId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23" fillId="3" borderId="8" xfId="0" applyFont="1" applyFill="1" applyBorder="1"/>
    <xf numFmtId="1" fontId="0" fillId="0" borderId="0" xfId="0" applyNumberFormat="1" applyAlignment="1">
      <alignment horizontal="center"/>
    </xf>
    <xf numFmtId="1" fontId="16" fillId="5" borderId="12" xfId="2" applyNumberFormat="1" applyFont="1" applyFill="1" applyBorder="1" applyAlignment="1">
      <alignment wrapText="1"/>
    </xf>
    <xf numFmtId="0" fontId="24" fillId="3" borderId="5" xfId="0" applyFont="1" applyFill="1" applyBorder="1"/>
    <xf numFmtId="0" fontId="10" fillId="3" borderId="0" xfId="0" applyFont="1" applyFill="1"/>
    <xf numFmtId="0" fontId="7" fillId="0" borderId="0" xfId="0" applyFont="1"/>
    <xf numFmtId="1" fontId="21" fillId="6" borderId="0" xfId="2" applyNumberFormat="1" applyFont="1" applyFill="1" applyBorder="1" applyAlignment="1">
      <alignment wrapText="1"/>
    </xf>
    <xf numFmtId="0" fontId="8" fillId="3" borderId="0" xfId="0" applyFont="1" applyFill="1"/>
    <xf numFmtId="0" fontId="7" fillId="3" borderId="0" xfId="0" applyFont="1" applyFill="1" applyAlignment="1">
      <alignment horizontal="left"/>
    </xf>
    <xf numFmtId="0" fontId="10" fillId="3" borderId="0" xfId="1" applyFont="1" applyFill="1" applyAlignment="1">
      <alignment horizontal="left"/>
    </xf>
    <xf numFmtId="0" fontId="20" fillId="3" borderId="0" xfId="1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 wrapText="1"/>
    </xf>
    <xf numFmtId="0" fontId="2" fillId="2" borderId="5" xfId="0" applyFont="1" applyFill="1" applyBorder="1"/>
    <xf numFmtId="0" fontId="6" fillId="3" borderId="0" xfId="1" applyFont="1" applyFill="1" applyAlignment="1">
      <alignment horizontal="left"/>
    </xf>
    <xf numFmtId="0" fontId="9" fillId="3" borderId="0" xfId="1" applyFont="1" applyFill="1" applyAlignment="1">
      <alignment horizontal="left" wrapText="1"/>
    </xf>
    <xf numFmtId="0" fontId="12" fillId="3" borderId="0" xfId="1" applyFont="1" applyFill="1" applyAlignment="1">
      <alignment horizontal="left"/>
    </xf>
    <xf numFmtId="0" fontId="6" fillId="3" borderId="4" xfId="1" applyFont="1" applyFill="1" applyBorder="1" applyAlignment="1">
      <alignment horizontal="left"/>
    </xf>
    <xf numFmtId="0" fontId="6" fillId="3" borderId="7" xfId="1" applyFont="1" applyFill="1" applyBorder="1" applyAlignment="1">
      <alignment horizontal="left"/>
    </xf>
    <xf numFmtId="0" fontId="9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/>
    </xf>
    <xf numFmtId="0" fontId="3" fillId="3" borderId="2" xfId="0" applyFont="1" applyFill="1" applyBorder="1" applyAlignment="1">
      <alignment horizontal="left" wrapText="1"/>
    </xf>
    <xf numFmtId="0" fontId="20" fillId="3" borderId="9" xfId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" fontId="17" fillId="0" borderId="0" xfId="0" applyNumberFormat="1" applyFont="1"/>
    <xf numFmtId="0" fontId="25" fillId="0" borderId="0" xfId="0" applyFont="1"/>
    <xf numFmtId="0" fontId="10" fillId="3" borderId="0" xfId="0" applyFont="1" applyFill="1" applyAlignment="1">
      <alignment horizontal="left" vertical="top"/>
    </xf>
    <xf numFmtId="0" fontId="24" fillId="7" borderId="5" xfId="0" applyFont="1" applyFill="1" applyBorder="1"/>
    <xf numFmtId="0" fontId="10" fillId="7" borderId="0" xfId="0" applyFont="1" applyFill="1"/>
    <xf numFmtId="0" fontId="7" fillId="7" borderId="0" xfId="0" applyFont="1" applyFill="1"/>
    <xf numFmtId="0" fontId="7" fillId="7" borderId="7" xfId="0" applyFont="1" applyFill="1" applyBorder="1"/>
    <xf numFmtId="0" fontId="0" fillId="0" borderId="0" xfId="0" applyAlignment="1">
      <alignment horizontal="right"/>
    </xf>
    <xf numFmtId="0" fontId="29" fillId="0" borderId="0" xfId="4" applyFont="1"/>
    <xf numFmtId="0" fontId="8" fillId="3" borderId="16" xfId="0" applyFont="1" applyFill="1" applyBorder="1" applyAlignment="1" applyProtection="1">
      <alignment horizontal="left"/>
      <protection locked="0"/>
    </xf>
    <xf numFmtId="0" fontId="8" fillId="3" borderId="17" xfId="0" applyFont="1" applyFill="1" applyBorder="1" applyAlignment="1" applyProtection="1">
      <alignment horizontal="left"/>
      <protection locked="0"/>
    </xf>
    <xf numFmtId="0" fontId="0" fillId="0" borderId="0" xfId="0" applyNumberFormat="1" applyFont="1"/>
  </cellXfs>
  <cellStyles count="5">
    <cellStyle name="Hyperlänk" xfId="4" builtinId="8"/>
    <cellStyle name="Kontrollcell" xfId="3" builtinId="23"/>
    <cellStyle name="Normal" xfId="0" builtinId="0"/>
    <cellStyle name="Normal 13" xfId="1" xr:uid="{6C55331D-FA26-4C33-923B-1F4BFF0202D7}"/>
    <cellStyle name="Tusental" xfId="2" builtinId="3"/>
  </cellStyles>
  <dxfs count="7">
    <dxf>
      <font>
        <color rgb="FF9C0006"/>
      </font>
      <fill>
        <patternFill>
          <bgColor rgb="FFFFC7CE"/>
        </patternFill>
      </fill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9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E6E6E6"/>
      <color rgb="FFFF7D23"/>
      <color rgb="FFFFF5F0"/>
      <color rgb="FFFF7023"/>
      <color rgb="FFE28C05"/>
      <color rgb="FF0A1923"/>
      <color rgb="FFBE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/>
</file>

<file path=xl/ctrlProps/ctrlProp2.xml><?xml version="1.0" encoding="utf-8"?>
<formControlPr xmlns="http://schemas.microsoft.com/office/spreadsheetml/2009/9/main" objectType="Radio" checked="Checked" firstButton="1" fmlaLink="$A$24" lockText="1" noThreeD="1"/>
</file>

<file path=xl/ctrlProps/ctrlProp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66675</xdr:colOff>
          <xdr:row>0</xdr:row>
          <xdr:rowOff>628650</xdr:rowOff>
        </xdr:from>
        <xdr:to>
          <xdr:col>5</xdr:col>
          <xdr:colOff>2168525</xdr:colOff>
          <xdr:row>3</xdr:row>
          <xdr:rowOff>152400</xdr:rowOff>
        </xdr:to>
        <xdr:sp macro="" textlink="">
          <xdr:nvSpPr>
            <xdr:cNvPr id="1041" name="Group Box 17" descr="  Sök  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Sök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</xdr:colOff>
      <xdr:row>0</xdr:row>
      <xdr:rowOff>1</xdr:rowOff>
    </xdr:from>
    <xdr:to>
      <xdr:col>2</xdr:col>
      <xdr:colOff>1589596</xdr:colOff>
      <xdr:row>0</xdr:row>
      <xdr:rowOff>599441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1578800" cy="5905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1672167</xdr:colOff>
          <xdr:row>1</xdr:row>
          <xdr:rowOff>209550</xdr:rowOff>
        </xdr:from>
        <xdr:to>
          <xdr:col>3</xdr:col>
          <xdr:colOff>486834</xdr:colOff>
          <xdr:row>3</xdr:row>
          <xdr:rowOff>38100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Sök Fastighet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123825</xdr:colOff>
          <xdr:row>1</xdr:row>
          <xdr:rowOff>200025</xdr:rowOff>
        </xdr:from>
        <xdr:to>
          <xdr:col>2</xdr:col>
          <xdr:colOff>1209675</xdr:colOff>
          <xdr:row>3</xdr:row>
          <xdr:rowOff>28575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Sök Adress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1181F16-F413-4F52-A609-8075066C0370}" name="Sök" displayName="Sök" ref="A26:N351" totalsRowShown="0" headerRowDxfId="6" dataDxfId="5" tableBorderDxfId="4">
  <autoFilter ref="A26:N351" xr:uid="{71181F16-F413-4F52-A609-8075066C0370}"/>
  <sortState xmlns:xlrd2="http://schemas.microsoft.com/office/spreadsheetml/2017/richdata2" ref="A27:N342">
    <sortCondition ref="D26:D342"/>
  </sortState>
  <tableColumns count="14">
    <tableColumn id="17" xr3:uid="{C71FAB22-7266-4FC2-A293-FA63A68DE0D4}" name="FastAdress" dataDxfId="3">
      <calculatedColumnFormula>+Sök[[#This Row],[FASTIGHET]]&amp;" - "&amp;Sök[[#This Row],[ADRESS]]</calculatedColumnFormula>
    </tableColumn>
    <tableColumn id="18" xr3:uid="{6FAAD992-93F0-4086-BA1B-7D208D00A1A8}" name="AdressFast" dataDxfId="2">
      <calculatedColumnFormula>+Sök[[#This Row],[ADRESS]]&amp;" - "&amp;Sök[[#This Row],[FASTIGHET]]</calculatedColumnFormula>
    </tableColumn>
    <tableColumn id="1" xr3:uid="{A9AF5E7C-8AF2-4D70-920C-B98DA3F1C9AD}" name="FASTIGHET"/>
    <tableColumn id="2" xr3:uid="{DA0EAAF3-1185-4C3B-BE77-470BD41EADC7}" name="BOLAGS NR"/>
    <tableColumn id="3" xr3:uid="{0CB9E09E-5EAA-4946-B75E-E40EFAA2234F}" name="REFKOD"/>
    <tableColumn id="4" xr3:uid="{619AD113-C1A1-4928-BFED-01D7BFF9CE54}" name="ADRESS"/>
    <tableColumn id="5" xr3:uid="{AD385C40-419C-442E-986B-C175437F9FC3}" name="BOLAGSNAMN"/>
    <tableColumn id="6" xr3:uid="{DECE22A1-5D2A-4820-8A2B-1528DD23ED58}" name="ORGNR"/>
    <tableColumn id="7" xr3:uid="{86ABFAD1-1758-495C-8981-E98D5EB9EA32}" name="GLN" dataDxfId="1"/>
    <tableColumn id="8" xr3:uid="{9711E3ED-368D-468E-824D-38C3CD9AA61D}" name="PEPPOL-id">
      <calculatedColumnFormula>"0007:" &amp;LEFT('Fakturadresser samt bolag'!$H27,6)&amp;RIGHT('Fakturadresser samt bolag'!$H27,4)</calculatedColumnFormula>
    </tableColumn>
    <tableColumn id="9" xr3:uid="{918637EA-75BF-4D07-94E8-E93D8E983350}" name="BOLAGSADRESS">
      <calculatedColumnFormula>"Kund-id KLÖ"&amp;D27&amp;", Box 1024, 611 29 NYKÖPING"</calculatedColumnFormula>
    </tableColumn>
    <tableColumn id="11" xr3:uid="{3224D739-3547-4F3A-BAE4-B7A4EC4AE8E4}" name="REGION"/>
    <tableColumn id="12" xr3:uid="{6C36B07D-8AA3-4766-B89D-E6BDD3088995}" name="KOMMUN"/>
    <tableColumn id="13" xr3:uid="{76207952-0980-4BC5-9126-891C9B9651E3}" name="PDF-epo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ktura@corem.se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4919-3445-4F49-BA3A-BB05D349D615}">
  <sheetPr codeName="Blad1">
    <tabColor rgb="FFFF7D23"/>
  </sheetPr>
  <dimension ref="A1:R351"/>
  <sheetViews>
    <sheetView showGridLines="0" tabSelected="1" topLeftCell="C1" zoomScale="90" zoomScaleNormal="90" workbookViewId="0">
      <pane ySplit="26" topLeftCell="A27" activePane="bottomLeft" state="frozen"/>
      <selection activeCell="C1" sqref="C1"/>
      <selection pane="bottomLeft" activeCell="G3" sqref="G3"/>
    </sheetView>
  </sheetViews>
  <sheetFormatPr defaultRowHeight="15" outlineLevelRow="1" x14ac:dyDescent="0.25"/>
  <cols>
    <col min="1" max="1" width="8.85546875" hidden="1" customWidth="1"/>
    <col min="2" max="2" width="2.85546875" hidden="1" customWidth="1"/>
    <col min="3" max="3" width="30.5703125" customWidth="1"/>
    <col min="4" max="4" width="18.85546875" customWidth="1"/>
    <col min="5" max="5" width="17.85546875" customWidth="1"/>
    <col min="6" max="6" width="37.85546875" customWidth="1"/>
    <col min="7" max="7" width="23.42578125" customWidth="1"/>
    <col min="8" max="8" width="13.28515625" bestFit="1" customWidth="1"/>
    <col min="9" max="9" width="15.85546875" style="31" customWidth="1"/>
    <col min="10" max="10" width="19.85546875" customWidth="1"/>
    <col min="11" max="11" width="40.140625" style="6" customWidth="1"/>
    <col min="12" max="12" width="20.28515625" style="6" customWidth="1"/>
    <col min="13" max="13" width="18.140625" customWidth="1"/>
    <col min="14" max="14" width="21" customWidth="1"/>
    <col min="16" max="16" width="22.7109375" customWidth="1"/>
    <col min="17" max="17" width="15.5703125" customWidth="1"/>
  </cols>
  <sheetData>
    <row r="1" spans="3:14" ht="57.75" customHeight="1" x14ac:dyDescent="0.25">
      <c r="J1" s="27"/>
    </row>
    <row r="2" spans="3:14" ht="19.5" customHeight="1" thickBot="1" x14ac:dyDescent="0.3">
      <c r="C2" s="25" t="s">
        <v>971</v>
      </c>
      <c r="E2" s="24" t="s">
        <v>963</v>
      </c>
      <c r="F2" s="6"/>
    </row>
    <row r="3" spans="3:14" ht="16.5" customHeight="1" thickTop="1" thickBot="1" x14ac:dyDescent="0.3">
      <c r="E3" s="78" t="s">
        <v>1016</v>
      </c>
      <c r="F3" s="79"/>
    </row>
    <row r="4" spans="3:14" ht="15.75" customHeight="1" thickTop="1" x14ac:dyDescent="0.25"/>
    <row r="5" spans="3:14" ht="7.5" customHeight="1" thickBot="1" x14ac:dyDescent="0.3"/>
    <row r="6" spans="3:14" ht="21.75" customHeight="1" x14ac:dyDescent="0.25">
      <c r="C6" s="4" t="s">
        <v>1021</v>
      </c>
      <c r="D6" s="1"/>
      <c r="E6" s="1"/>
      <c r="F6" s="5" t="s">
        <v>0</v>
      </c>
      <c r="G6" s="4" t="s">
        <v>975</v>
      </c>
      <c r="H6" s="2"/>
      <c r="J6" s="4" t="s">
        <v>976</v>
      </c>
      <c r="K6" s="33"/>
      <c r="L6" s="33"/>
      <c r="M6" s="33"/>
      <c r="N6" s="34"/>
    </row>
    <row r="7" spans="3:14" ht="15.75" customHeight="1" x14ac:dyDescent="0.25">
      <c r="C7" s="15" t="s">
        <v>1</v>
      </c>
      <c r="D7" s="38"/>
      <c r="E7" s="39"/>
      <c r="F7" s="30" t="s">
        <v>7</v>
      </c>
      <c r="G7" s="3" t="s">
        <v>974</v>
      </c>
      <c r="H7" s="16"/>
      <c r="J7" s="72"/>
      <c r="K7" s="73"/>
      <c r="L7" s="74"/>
      <c r="M7" s="74"/>
      <c r="N7" s="75"/>
    </row>
    <row r="8" spans="3:14" ht="16.5" customHeight="1" thickBot="1" x14ac:dyDescent="0.3">
      <c r="C8" s="58"/>
      <c r="D8" s="38"/>
      <c r="E8" s="39"/>
      <c r="F8" s="56"/>
      <c r="G8" s="3"/>
      <c r="H8" s="16"/>
      <c r="J8" s="72"/>
      <c r="K8" s="73"/>
      <c r="L8" s="74"/>
      <c r="M8" s="74"/>
      <c r="N8" s="75"/>
    </row>
    <row r="9" spans="3:14" ht="15.75" customHeight="1" x14ac:dyDescent="0.25">
      <c r="C9" s="7" t="s">
        <v>2</v>
      </c>
      <c r="D9" s="8"/>
      <c r="E9" s="62"/>
      <c r="F9" s="66" t="s">
        <v>3</v>
      </c>
      <c r="G9" s="68" t="s">
        <v>4</v>
      </c>
      <c r="H9" s="57"/>
      <c r="J9" s="9"/>
      <c r="K9" s="32"/>
      <c r="L9" s="32"/>
      <c r="M9" s="32"/>
      <c r="N9" s="35"/>
    </row>
    <row r="10" spans="3:14" ht="15.75" customHeight="1" x14ac:dyDescent="0.25">
      <c r="C10" s="9" t="str">
        <f>"GLN: "&amp;I25</f>
        <v>GLN: 7365566286897</v>
      </c>
      <c r="D10" s="40"/>
      <c r="E10" s="63" t="s">
        <v>5</v>
      </c>
      <c r="F10" s="52"/>
      <c r="G10" s="10"/>
      <c r="H10" s="11"/>
      <c r="J10" s="48" t="s">
        <v>977</v>
      </c>
      <c r="K10" s="49"/>
      <c r="L10" s="71"/>
      <c r="M10" s="32"/>
      <c r="N10" s="35"/>
    </row>
    <row r="11" spans="3:14" ht="15.75" customHeight="1" x14ac:dyDescent="0.25">
      <c r="C11" s="9" t="str">
        <f>"Peppol-ID: "&amp;J25</f>
        <v>Peppol-ID: 0007:5566286893</v>
      </c>
      <c r="D11" s="40"/>
      <c r="E11" s="63" t="s">
        <v>6</v>
      </c>
      <c r="F11" s="52"/>
      <c r="G11" s="10"/>
      <c r="H11" s="11"/>
      <c r="J11" s="9" t="s">
        <v>979</v>
      </c>
      <c r="K11" s="32" t="s">
        <v>981</v>
      </c>
      <c r="L11" s="71"/>
      <c r="M11" s="32"/>
      <c r="N11" s="35"/>
    </row>
    <row r="12" spans="3:14" ht="15.75" customHeight="1" x14ac:dyDescent="0.25">
      <c r="C12" s="9" t="str">
        <f>"ORGNR "&amp;H25</f>
        <v>ORGNR 556628-6893</v>
      </c>
      <c r="D12" s="40"/>
      <c r="E12" s="63"/>
      <c r="F12" s="9" t="str">
        <f>"ORGNR "&amp;H25</f>
        <v>ORGNR 556628-6893</v>
      </c>
      <c r="G12" s="9" t="str">
        <f>"ORGNR "&amp;H25</f>
        <v>ORGNR 556628-6893</v>
      </c>
      <c r="H12" s="11"/>
      <c r="J12" s="9" t="s">
        <v>987</v>
      </c>
      <c r="K12" s="71" t="s">
        <v>1018</v>
      </c>
      <c r="L12" s="71"/>
      <c r="M12" s="32"/>
      <c r="N12" s="35"/>
    </row>
    <row r="13" spans="3:14" ht="17.25" customHeight="1" x14ac:dyDescent="0.25">
      <c r="C13" s="9"/>
      <c r="D13" s="40"/>
      <c r="E13" s="63"/>
      <c r="F13" s="32"/>
      <c r="G13" s="9"/>
      <c r="H13" s="11"/>
      <c r="J13" s="9" t="s">
        <v>978</v>
      </c>
      <c r="K13" s="32" t="s">
        <v>984</v>
      </c>
      <c r="L13" s="32"/>
      <c r="M13" s="32"/>
      <c r="N13" s="35"/>
    </row>
    <row r="14" spans="3:14" ht="15.75" customHeight="1" x14ac:dyDescent="0.25">
      <c r="C14" s="9" t="str">
        <f>+G25</f>
        <v>Corem Dagberget AB</v>
      </c>
      <c r="D14" s="40"/>
      <c r="E14" s="63"/>
      <c r="F14" s="32" t="str">
        <f>+G25</f>
        <v>Corem Dagberget AB</v>
      </c>
      <c r="G14" s="9" t="str">
        <f>+G25</f>
        <v>Corem Dagberget AB</v>
      </c>
      <c r="H14" s="11"/>
      <c r="J14" s="9"/>
      <c r="K14" s="32"/>
      <c r="L14" s="32"/>
      <c r="M14" s="32"/>
      <c r="N14" s="35"/>
    </row>
    <row r="15" spans="3:14" ht="15.75" x14ac:dyDescent="0.25">
      <c r="C15" s="9" t="str">
        <f>+$P25</f>
        <v>Kund-id COR158</v>
      </c>
      <c r="D15" s="40"/>
      <c r="E15" s="63"/>
      <c r="F15" s="32" t="str">
        <f>+$P25</f>
        <v>Kund-id COR158</v>
      </c>
      <c r="G15" s="9" t="str">
        <f>+$P25</f>
        <v>Kund-id COR158</v>
      </c>
      <c r="H15" s="11"/>
      <c r="J15" s="48" t="s">
        <v>982</v>
      </c>
      <c r="K15" s="32"/>
      <c r="L15" s="32"/>
      <c r="M15" s="32"/>
      <c r="N15" s="35"/>
    </row>
    <row r="16" spans="3:14" ht="15.75" x14ac:dyDescent="0.25">
      <c r="C16" s="9" t="str">
        <f>+$Q25</f>
        <v>Box 5048</v>
      </c>
      <c r="D16" s="40"/>
      <c r="E16" s="63"/>
      <c r="F16" s="32" t="str">
        <f>+$Q25</f>
        <v>Box 5048</v>
      </c>
      <c r="G16" s="9" t="str">
        <f>+$Q25</f>
        <v>Box 5048</v>
      </c>
      <c r="H16" s="11"/>
      <c r="J16" s="9" t="s">
        <v>979</v>
      </c>
      <c r="K16" s="32" t="s">
        <v>981</v>
      </c>
      <c r="L16" s="32"/>
      <c r="M16" s="32"/>
      <c r="N16" s="35"/>
    </row>
    <row r="17" spans="1:18" ht="15.75" x14ac:dyDescent="0.25">
      <c r="C17" s="9" t="str">
        <f>$R25</f>
        <v>121 05 Johanneshov</v>
      </c>
      <c r="D17" s="60"/>
      <c r="E17" s="64"/>
      <c r="F17" s="32" t="str">
        <f>$R25</f>
        <v>121 05 Johanneshov</v>
      </c>
      <c r="G17" s="9" t="str">
        <f>$R25</f>
        <v>121 05 Johanneshov</v>
      </c>
      <c r="H17" s="13"/>
      <c r="J17" s="9" t="s">
        <v>980</v>
      </c>
      <c r="K17" s="32" t="s">
        <v>1019</v>
      </c>
      <c r="L17" s="32"/>
      <c r="M17" s="32"/>
      <c r="N17" s="35"/>
    </row>
    <row r="18" spans="1:18" ht="5.25" customHeight="1" x14ac:dyDescent="0.25">
      <c r="C18" s="9"/>
      <c r="D18" s="59"/>
      <c r="E18" s="63"/>
      <c r="F18" s="53"/>
      <c r="G18" s="12"/>
      <c r="H18" s="11"/>
      <c r="J18" s="9"/>
      <c r="K18" s="32"/>
      <c r="L18" s="32"/>
      <c r="M18" s="32"/>
      <c r="N18" s="35"/>
    </row>
    <row r="19" spans="1:18" ht="15.75" customHeight="1" x14ac:dyDescent="0.25">
      <c r="C19" s="17" t="s">
        <v>986</v>
      </c>
      <c r="D19" s="59"/>
      <c r="E19" s="63"/>
      <c r="F19" s="54" t="s">
        <v>986</v>
      </c>
      <c r="G19" s="17" t="s">
        <v>986</v>
      </c>
      <c r="H19" s="14"/>
      <c r="J19" s="9" t="s">
        <v>978</v>
      </c>
      <c r="K19" s="32" t="s">
        <v>983</v>
      </c>
      <c r="L19" s="32"/>
      <c r="M19" s="32"/>
      <c r="N19" s="35"/>
      <c r="O19" s="50"/>
      <c r="P19" s="50"/>
      <c r="Q19" s="50"/>
    </row>
    <row r="20" spans="1:18" ht="15.75" x14ac:dyDescent="0.25">
      <c r="C20" s="26">
        <f>IF(N25="faktura@corem.se",E25,E25)</f>
        <v>15801</v>
      </c>
      <c r="D20" s="61"/>
      <c r="E20" s="63"/>
      <c r="F20" s="55">
        <f>IF(N25="faktura@corem.se",E25)</f>
        <v>15801</v>
      </c>
      <c r="G20" s="26">
        <f>IF(N25="faktura@corem.se",E25)</f>
        <v>15801</v>
      </c>
      <c r="H20" s="14"/>
      <c r="J20" s="9"/>
      <c r="K20" s="32"/>
      <c r="L20" s="32"/>
      <c r="M20" s="32"/>
      <c r="N20" s="35"/>
      <c r="P20" s="50"/>
      <c r="Q20" s="50"/>
    </row>
    <row r="21" spans="1:18" ht="15.75" customHeight="1" thickBot="1" x14ac:dyDescent="0.3">
      <c r="C21" s="41"/>
      <c r="D21" s="42"/>
      <c r="E21" s="65"/>
      <c r="F21" s="67" t="str">
        <f>"E-postadress: "&amp;N25</f>
        <v>E-postadress: faktura@corem.se</v>
      </c>
      <c r="G21" s="43"/>
      <c r="H21" s="44"/>
      <c r="J21" s="45" t="s">
        <v>1017</v>
      </c>
      <c r="K21" s="36"/>
      <c r="L21" s="36"/>
      <c r="M21" s="36"/>
      <c r="N21" s="37"/>
    </row>
    <row r="22" spans="1:18" ht="10.5" customHeight="1" x14ac:dyDescent="0.25">
      <c r="H22" s="6"/>
      <c r="I22" s="46"/>
      <c r="J22" s="6"/>
      <c r="N22" s="6"/>
    </row>
    <row r="23" spans="1:18" hidden="1" outlineLevel="1" x14ac:dyDescent="0.25">
      <c r="C23" s="24" t="s">
        <v>964</v>
      </c>
    </row>
    <row r="24" spans="1:18" ht="31.5" hidden="1" outlineLevel="1" thickTop="1" thickBot="1" x14ac:dyDescent="0.3">
      <c r="A24" s="18">
        <v>1</v>
      </c>
      <c r="B24" s="23" t="str" cm="1">
        <f t="array" ref="B24">_xlfn.IFS(A24=1,"Sök[FastAdress]",A24=2,"Sök[AdressFast]")</f>
        <v>Sök[FastAdress]</v>
      </c>
      <c r="C24" s="22" t="s">
        <v>9</v>
      </c>
      <c r="D24" s="20" t="s">
        <v>131</v>
      </c>
      <c r="E24" s="21" t="s">
        <v>132</v>
      </c>
      <c r="F24" s="21" t="s">
        <v>10</v>
      </c>
      <c r="G24" s="21" t="s">
        <v>8</v>
      </c>
      <c r="H24" s="21" t="s">
        <v>13</v>
      </c>
      <c r="I24" s="47" t="s">
        <v>14</v>
      </c>
      <c r="J24" s="21" t="s">
        <v>133</v>
      </c>
      <c r="K24" s="21" t="s">
        <v>134</v>
      </c>
      <c r="L24" s="21" t="s">
        <v>11</v>
      </c>
      <c r="M24" s="21" t="s">
        <v>12</v>
      </c>
      <c r="N24" s="21" t="s">
        <v>135</v>
      </c>
      <c r="P24" s="19" t="s">
        <v>990</v>
      </c>
      <c r="Q24" s="19" t="s">
        <v>991</v>
      </c>
      <c r="R24" s="19" t="s">
        <v>992</v>
      </c>
    </row>
    <row r="25" spans="1:18" hidden="1" outlineLevel="1" x14ac:dyDescent="0.25">
      <c r="A25" t="str" cm="1">
        <f t="array" ref="A25:N25">IF(A24=1,_xlfn._xlws.FILTER(Sök[],Sök[FastAdress]=E3,""),_xlfn._xlws.FILTER(Sök[],Sök[AdressFast]=E3,""))</f>
        <v>Dagskiftet 2 - Elektravägen 20, 22</v>
      </c>
      <c r="B25" t="str">
        <v>Elektravägen 20, 22 - Dagskiftet 2</v>
      </c>
      <c r="C25" t="str">
        <v>Dagskiftet 2</v>
      </c>
      <c r="D25">
        <v>158</v>
      </c>
      <c r="E25">
        <v>15801</v>
      </c>
      <c r="F25" t="str">
        <v>Elektravägen 20, 22</v>
      </c>
      <c r="G25" t="str">
        <v>Corem Dagberget AB</v>
      </c>
      <c r="H25" t="str">
        <v>556628-6893</v>
      </c>
      <c r="I25" s="31">
        <v>7365566286897</v>
      </c>
      <c r="J25" t="str">
        <v>0007:5566286893</v>
      </c>
      <c r="K25" s="6" t="str">
        <v>Box 5048, 121 05 Johanneshov</v>
      </c>
      <c r="L25" s="6" t="str">
        <v>Stockholm Syd</v>
      </c>
      <c r="M25" t="str">
        <v>Stockholm</v>
      </c>
      <c r="N25" t="str">
        <v>faktura@corem.se</v>
      </c>
      <c r="P25" t="str">
        <f>IF(N25="faktura@corem.se","Kund-id COR"&amp;D25,"")</f>
        <v>Kund-id COR158</v>
      </c>
      <c r="Q25" t="str">
        <f>IF(N25="faktura@corem.se","Box 5048","Box 5048")</f>
        <v>Box 5048</v>
      </c>
      <c r="R25" t="str">
        <f>IF(N25="faktura@corem.se","121 05 Johanneshov","121 05 Johanneshov")</f>
        <v>121 05 Johanneshov</v>
      </c>
    </row>
    <row r="26" spans="1:18" ht="32.450000000000003" customHeight="1" collapsed="1" x14ac:dyDescent="0.25">
      <c r="A26" s="19" t="s">
        <v>972</v>
      </c>
      <c r="B26" s="19" t="s">
        <v>973</v>
      </c>
      <c r="C26" s="28" t="s">
        <v>9</v>
      </c>
      <c r="D26" s="29" t="s">
        <v>131</v>
      </c>
      <c r="E26" s="28" t="s">
        <v>132</v>
      </c>
      <c r="F26" s="28" t="s">
        <v>10</v>
      </c>
      <c r="G26" s="28" t="s">
        <v>996</v>
      </c>
      <c r="H26" s="28" t="s">
        <v>13</v>
      </c>
      <c r="I26" s="51" t="s">
        <v>14</v>
      </c>
      <c r="J26" s="28" t="s">
        <v>133</v>
      </c>
      <c r="K26" s="28" t="s">
        <v>985</v>
      </c>
      <c r="L26" s="28" t="s">
        <v>11</v>
      </c>
      <c r="M26" s="28" t="s">
        <v>12</v>
      </c>
      <c r="N26" s="28" t="s">
        <v>988</v>
      </c>
    </row>
    <row r="27" spans="1:18" x14ac:dyDescent="0.25">
      <c r="A27" t="str">
        <f>+Sök[[#This Row],[FASTIGHET]]&amp;" - "&amp;Sök[[#This Row],[ADRESS]]</f>
        <v>Dagskiftet 2 - Elektravägen 20, 22</v>
      </c>
      <c r="B27" t="str">
        <f>+Sök[[#This Row],[ADRESS]]&amp;" - "&amp;Sök[[#This Row],[FASTIGHET]]</f>
        <v>Elektravägen 20, 22 - Dagskiftet 2</v>
      </c>
      <c r="C27" t="s">
        <v>32</v>
      </c>
      <c r="D27">
        <v>158</v>
      </c>
      <c r="E27">
        <v>15801</v>
      </c>
      <c r="F27" t="s">
        <v>33</v>
      </c>
      <c r="G27" t="s">
        <v>31</v>
      </c>
      <c r="H27" t="s">
        <v>35</v>
      </c>
      <c r="I27" s="31">
        <v>7365566286897</v>
      </c>
      <c r="J27" t="str">
        <f>"0007:" &amp;LEFT('Fakturadresser samt bolag'!$H27,6)&amp;RIGHT('Fakturadresser samt bolag'!$H27,4)</f>
        <v>0007:5566286893</v>
      </c>
      <c r="K27" t="s">
        <v>995</v>
      </c>
      <c r="L27" t="s">
        <v>1011</v>
      </c>
      <c r="M27" t="s">
        <v>34</v>
      </c>
      <c r="N27" t="s">
        <v>136</v>
      </c>
    </row>
    <row r="28" spans="1:18" x14ac:dyDescent="0.25">
      <c r="A28" t="str">
        <f>+Sök[[#This Row],[FASTIGHET]]&amp;" - "&amp;Sök[[#This Row],[ADRESS]]</f>
        <v>Säven 4 - Norrköpingsvägen 9</v>
      </c>
      <c r="B28" t="str">
        <f>+Sök[[#This Row],[ADRESS]]&amp;" - "&amp;Sök[[#This Row],[FASTIGHET]]</f>
        <v>Norrköpingsvägen 9 - Säven 4</v>
      </c>
      <c r="C28" t="s">
        <v>780</v>
      </c>
      <c r="D28">
        <v>3018</v>
      </c>
      <c r="E28">
        <v>5453</v>
      </c>
      <c r="F28" t="s">
        <v>781</v>
      </c>
      <c r="G28" t="s">
        <v>1022</v>
      </c>
      <c r="H28" t="s">
        <v>1014</v>
      </c>
      <c r="I28" s="31">
        <v>7365595043430</v>
      </c>
      <c r="J28" t="str">
        <f>"0007:" &amp;LEFT('Fakturadresser samt bolag'!$H28,6)&amp;RIGHT('Fakturadresser samt bolag'!$H28,4)</f>
        <v>0007:5595043430</v>
      </c>
      <c r="K28" t="s">
        <v>995</v>
      </c>
      <c r="L28" t="s">
        <v>156</v>
      </c>
      <c r="M28" t="s">
        <v>162</v>
      </c>
      <c r="N28" t="s">
        <v>136</v>
      </c>
    </row>
    <row r="29" spans="1:18" x14ac:dyDescent="0.25">
      <c r="A29" t="str">
        <f>+Sök[[#This Row],[FASTIGHET]]&amp;" - "&amp;Sök[[#This Row],[ADRESS]]</f>
        <v>Bagaren 20 - Ö Storgatan 5, S:t Annegatan 6</v>
      </c>
      <c r="B29" t="str">
        <f>+Sök[[#This Row],[ADRESS]]&amp;" - "&amp;Sök[[#This Row],[FASTIGHET]]</f>
        <v>Ö Storgatan 5, S:t Annegatan 6 - Bagaren 20</v>
      </c>
      <c r="C29" t="s">
        <v>183</v>
      </c>
      <c r="D29">
        <v>981</v>
      </c>
      <c r="E29">
        <v>4189</v>
      </c>
      <c r="F29" t="s">
        <v>185</v>
      </c>
      <c r="G29" t="s">
        <v>186</v>
      </c>
      <c r="H29" t="s">
        <v>187</v>
      </c>
      <c r="I29" s="31">
        <v>7365566103101</v>
      </c>
      <c r="J29" t="str">
        <f>"0007:" &amp;LEFT('Fakturadresser samt bolag'!$H29,6)&amp;RIGHT('Fakturadresser samt bolag'!$H29,4)</f>
        <v>0007:5566103106</v>
      </c>
      <c r="K29" t="s">
        <v>995</v>
      </c>
      <c r="L29" t="s">
        <v>156</v>
      </c>
      <c r="M29" t="s">
        <v>162</v>
      </c>
      <c r="N29" t="s">
        <v>136</v>
      </c>
    </row>
    <row r="30" spans="1:18" x14ac:dyDescent="0.25">
      <c r="A30" t="str">
        <f>+Sök[[#This Row],[FASTIGHET]]&amp;" - "&amp;Sök[[#This Row],[ADRESS]]</f>
        <v>Slänten 1 - Bollmoravägen 123</v>
      </c>
      <c r="B30" t="str">
        <f>+Sök[[#This Row],[ADRESS]]&amp;" - "&amp;Sök[[#This Row],[FASTIGHET]]</f>
        <v>Bollmoravägen 123 - Slänten 1</v>
      </c>
      <c r="C30" t="s">
        <v>16</v>
      </c>
      <c r="D30" s="70">
        <v>1476</v>
      </c>
      <c r="E30" s="70">
        <v>147601</v>
      </c>
      <c r="F30" s="70" t="s">
        <v>17</v>
      </c>
      <c r="G30" s="70" t="s">
        <v>1015</v>
      </c>
      <c r="H30" s="70" t="s">
        <v>989</v>
      </c>
      <c r="I30" s="31">
        <v>7365593542553</v>
      </c>
      <c r="J30" t="str">
        <f>"0007:" &amp;LEFT('Fakturadresser samt bolag'!$H30,6)&amp;RIGHT('Fakturadresser samt bolag'!$H30,4)</f>
        <v>0007:5593542557</v>
      </c>
      <c r="K30" t="s">
        <v>995</v>
      </c>
      <c r="L30" t="s">
        <v>1011</v>
      </c>
      <c r="M30" t="s">
        <v>18</v>
      </c>
      <c r="N30" t="s">
        <v>136</v>
      </c>
    </row>
    <row r="31" spans="1:18" x14ac:dyDescent="0.25">
      <c r="A31" t="str">
        <f>+Sök[[#This Row],[FASTIGHET]]&amp;" - "&amp;Sök[[#This Row],[ADRESS]]</f>
        <v>Elektra 20 - Elektravägen 53</v>
      </c>
      <c r="B31" t="str">
        <f>+Sök[[#This Row],[ADRESS]]&amp;" - "&amp;Sök[[#This Row],[FASTIGHET]]</f>
        <v>Elektravägen 53 - Elektra 20</v>
      </c>
      <c r="C31" t="s">
        <v>99</v>
      </c>
      <c r="D31">
        <v>1501</v>
      </c>
      <c r="E31">
        <v>150101</v>
      </c>
      <c r="F31" t="s">
        <v>100</v>
      </c>
      <c r="G31" t="s">
        <v>98</v>
      </c>
      <c r="H31" t="s">
        <v>101</v>
      </c>
      <c r="I31" s="31">
        <v>7365567892912</v>
      </c>
      <c r="J31" t="str">
        <f>"0007:" &amp;LEFT('Fakturadresser samt bolag'!$H31,6)&amp;RIGHT('Fakturadresser samt bolag'!$H31,4)</f>
        <v>0007:5567892913</v>
      </c>
      <c r="K31" t="s">
        <v>995</v>
      </c>
      <c r="L31" t="s">
        <v>1011</v>
      </c>
      <c r="M31" t="s">
        <v>34</v>
      </c>
      <c r="N31" t="s">
        <v>136</v>
      </c>
    </row>
    <row r="32" spans="1:18" x14ac:dyDescent="0.25">
      <c r="A32" t="str">
        <f>+Sök[[#This Row],[FASTIGHET]]&amp;" - "&amp;Sök[[#This Row],[ADRESS]]</f>
        <v>Ringpärmen 6 - Bergkällavägen 36</v>
      </c>
      <c r="B32" t="str">
        <f>+Sök[[#This Row],[ADRESS]]&amp;" - "&amp;Sök[[#This Row],[FASTIGHET]]</f>
        <v>Bergkällavägen 36 - Ringpärmen 6</v>
      </c>
      <c r="C32" t="s">
        <v>27</v>
      </c>
      <c r="D32">
        <v>1512</v>
      </c>
      <c r="E32">
        <v>151201</v>
      </c>
      <c r="F32" t="s">
        <v>28</v>
      </c>
      <c r="G32" t="s">
        <v>26</v>
      </c>
      <c r="H32" t="s">
        <v>29</v>
      </c>
      <c r="I32" s="31">
        <v>7365566995553</v>
      </c>
      <c r="J32" t="str">
        <f>"0007:" &amp;LEFT('Fakturadresser samt bolag'!$H32,6)&amp;RIGHT('Fakturadresser samt bolag'!$H32,4)</f>
        <v>0007:5566995550</v>
      </c>
      <c r="K32" t="s">
        <v>995</v>
      </c>
      <c r="L32" t="s">
        <v>1011</v>
      </c>
      <c r="M32" t="s">
        <v>25</v>
      </c>
      <c r="N32" t="s">
        <v>136</v>
      </c>
    </row>
    <row r="33" spans="1:14" x14ac:dyDescent="0.25">
      <c r="A33" t="str">
        <f>+Sök[[#This Row],[FASTIGHET]]&amp;" - "&amp;Sök[[#This Row],[ADRESS]]</f>
        <v>Elektra 27 - Västberga allé 32</v>
      </c>
      <c r="B33" t="str">
        <f>+Sök[[#This Row],[ADRESS]]&amp;" - "&amp;Sök[[#This Row],[FASTIGHET]]</f>
        <v>Västberga allé 32 - Elektra 27</v>
      </c>
      <c r="C33" t="s">
        <v>38</v>
      </c>
      <c r="D33">
        <v>1514</v>
      </c>
      <c r="E33">
        <v>151401</v>
      </c>
      <c r="F33" t="s">
        <v>39</v>
      </c>
      <c r="G33" t="s">
        <v>37</v>
      </c>
      <c r="H33" t="s">
        <v>40</v>
      </c>
      <c r="I33" s="31">
        <v>7365566603137</v>
      </c>
      <c r="J33" t="str">
        <f>"0007:" &amp;LEFT('Fakturadresser samt bolag'!$H33,6)&amp;RIGHT('Fakturadresser samt bolag'!$H33,4)</f>
        <v>0007:5566603139</v>
      </c>
      <c r="K33" t="s">
        <v>995</v>
      </c>
      <c r="L33" t="s">
        <v>1011</v>
      </c>
      <c r="M33" t="s">
        <v>34</v>
      </c>
      <c r="N33" t="s">
        <v>136</v>
      </c>
    </row>
    <row r="34" spans="1:14" x14ac:dyDescent="0.25">
      <c r="A34" t="str">
        <f>+Sök[[#This Row],[FASTIGHET]]&amp;" - "&amp;Sök[[#This Row],[ADRESS]]</f>
        <v>Märsta 24:11 - Söderbyvägen 12, Pionjärvägen 25</v>
      </c>
      <c r="B34" t="str">
        <f>+Sök[[#This Row],[ADRESS]]&amp;" - "&amp;Sök[[#This Row],[FASTIGHET]]</f>
        <v>Söderbyvägen 12, Pionjärvägen 25 - Märsta 24:11</v>
      </c>
      <c r="C34" t="s">
        <v>110</v>
      </c>
      <c r="D34">
        <v>1515</v>
      </c>
      <c r="E34">
        <v>151501</v>
      </c>
      <c r="F34" t="s">
        <v>111</v>
      </c>
      <c r="G34" t="s">
        <v>109</v>
      </c>
      <c r="H34" t="s">
        <v>112</v>
      </c>
      <c r="I34" s="31">
        <v>7369696987556</v>
      </c>
      <c r="J34" t="str">
        <f>"0007:" &amp;LEFT('Fakturadresser samt bolag'!$H34,6)&amp;RIGHT('Fakturadresser samt bolag'!$H34,4)</f>
        <v>0007:9696987552</v>
      </c>
      <c r="K34" t="s">
        <v>995</v>
      </c>
      <c r="L34" t="s">
        <v>1011</v>
      </c>
      <c r="M34" t="s">
        <v>41</v>
      </c>
      <c r="N34" t="s">
        <v>136</v>
      </c>
    </row>
    <row r="35" spans="1:14" x14ac:dyDescent="0.25">
      <c r="A35" t="str">
        <f>+Sök[[#This Row],[FASTIGHET]]&amp;" - "&amp;Sök[[#This Row],[ADRESS]]</f>
        <v>Stensätra 17 - Strömsätravägen 18</v>
      </c>
      <c r="B35" t="str">
        <f>+Sök[[#This Row],[ADRESS]]&amp;" - "&amp;Sök[[#This Row],[FASTIGHET]]</f>
        <v>Strömsätravägen 18 - Stensätra 17</v>
      </c>
      <c r="C35" t="s">
        <v>103</v>
      </c>
      <c r="D35">
        <v>1519</v>
      </c>
      <c r="E35">
        <v>151901</v>
      </c>
      <c r="F35" t="s">
        <v>104</v>
      </c>
      <c r="G35" t="s">
        <v>102</v>
      </c>
      <c r="H35" t="s">
        <v>105</v>
      </c>
      <c r="I35" s="31">
        <v>7365567015182</v>
      </c>
      <c r="J35" t="str">
        <f>"0007:" &amp;LEFT('Fakturadresser samt bolag'!$H35,6)&amp;RIGHT('Fakturadresser samt bolag'!$H35,4)</f>
        <v>0007:5567015184</v>
      </c>
      <c r="K35" t="s">
        <v>995</v>
      </c>
      <c r="L35" t="s">
        <v>1011</v>
      </c>
      <c r="M35" t="s">
        <v>34</v>
      </c>
      <c r="N35" t="s">
        <v>136</v>
      </c>
    </row>
    <row r="36" spans="1:14" x14ac:dyDescent="0.25">
      <c r="A36" t="str">
        <f>+Sök[[#This Row],[FASTIGHET]]&amp;" - "&amp;Sök[[#This Row],[ADRESS]]</f>
        <v>Lillsätra 1 - Storsätragränd 5</v>
      </c>
      <c r="B36" t="str">
        <f>+Sök[[#This Row],[ADRESS]]&amp;" - "&amp;Sök[[#This Row],[FASTIGHET]]</f>
        <v>Storsätragränd 5 - Lillsätra 1</v>
      </c>
      <c r="C36" t="s">
        <v>73</v>
      </c>
      <c r="D36">
        <v>1520</v>
      </c>
      <c r="E36">
        <v>152002</v>
      </c>
      <c r="F36" t="s">
        <v>74</v>
      </c>
      <c r="G36" t="s">
        <v>72</v>
      </c>
      <c r="H36" t="s">
        <v>140</v>
      </c>
      <c r="I36" s="31">
        <v>7365568124180</v>
      </c>
      <c r="J36" t="str">
        <f>"0007:" &amp;LEFT('Fakturadresser samt bolag'!$H36,6)&amp;RIGHT('Fakturadresser samt bolag'!$H36,4)</f>
        <v>0007:5568124183</v>
      </c>
      <c r="K36" t="s">
        <v>995</v>
      </c>
      <c r="L36" t="s">
        <v>1011</v>
      </c>
      <c r="M36" t="s">
        <v>34</v>
      </c>
      <c r="N36" t="s">
        <v>136</v>
      </c>
    </row>
    <row r="37" spans="1:14" x14ac:dyDescent="0.25">
      <c r="A37" t="str">
        <f>+Sök[[#This Row],[FASTIGHET]]&amp;" - "&amp;Sök[[#This Row],[ADRESS]]</f>
        <v>Lillsätra 3 - Storsätragränd 3</v>
      </c>
      <c r="B37" t="str">
        <f>+Sök[[#This Row],[ADRESS]]&amp;" - "&amp;Sök[[#This Row],[FASTIGHET]]</f>
        <v>Storsätragränd 3 - Lillsätra 3</v>
      </c>
      <c r="C37" t="s">
        <v>75</v>
      </c>
      <c r="D37">
        <v>1520</v>
      </c>
      <c r="E37">
        <v>152001</v>
      </c>
      <c r="F37" t="s">
        <v>76</v>
      </c>
      <c r="G37" t="s">
        <v>72</v>
      </c>
      <c r="H37" t="s">
        <v>140</v>
      </c>
      <c r="I37" s="31">
        <v>7365568124180</v>
      </c>
      <c r="J37" t="str">
        <f>"0007:" &amp;LEFT('Fakturadresser samt bolag'!$H37,6)&amp;RIGHT('Fakturadresser samt bolag'!$H37,4)</f>
        <v>0007:5568124183</v>
      </c>
      <c r="K37" t="s">
        <v>995</v>
      </c>
      <c r="L37" t="s">
        <v>1011</v>
      </c>
      <c r="M37" t="s">
        <v>34</v>
      </c>
      <c r="N37" t="s">
        <v>136</v>
      </c>
    </row>
    <row r="38" spans="1:14" x14ac:dyDescent="0.25">
      <c r="A38" t="str">
        <f>+Sök[[#This Row],[FASTIGHET]]&amp;" - "&amp;Sök[[#This Row],[ADRESS]]</f>
        <v>Hällsätra 3 - Stensätravägen 5</v>
      </c>
      <c r="B38" t="str">
        <f>+Sök[[#This Row],[ADRESS]]&amp;" - "&amp;Sök[[#This Row],[FASTIGHET]]</f>
        <v>Stensätravägen 5 - Hällsätra 3</v>
      </c>
      <c r="C38" t="s">
        <v>58</v>
      </c>
      <c r="D38">
        <v>1522</v>
      </c>
      <c r="E38">
        <v>152201</v>
      </c>
      <c r="F38" t="s">
        <v>59</v>
      </c>
      <c r="G38" t="s">
        <v>57</v>
      </c>
      <c r="H38" t="s">
        <v>139</v>
      </c>
      <c r="I38" s="31">
        <v>7365566606053</v>
      </c>
      <c r="J38" t="str">
        <f>"0007:" &amp;LEFT('Fakturadresser samt bolag'!$H38,6)&amp;RIGHT('Fakturadresser samt bolag'!$H38,4)</f>
        <v>0007:5566606058</v>
      </c>
      <c r="K38" t="s">
        <v>995</v>
      </c>
      <c r="L38" t="s">
        <v>1011</v>
      </c>
      <c r="M38" t="s">
        <v>34</v>
      </c>
      <c r="N38" t="s">
        <v>136</v>
      </c>
    </row>
    <row r="39" spans="1:14" x14ac:dyDescent="0.25">
      <c r="A39" t="str">
        <f>+Sök[[#This Row],[FASTIGHET]]&amp;" - "&amp;Sök[[#This Row],[ADRESS]]</f>
        <v>Storsätra 1 - Storsätragränd 4-26</v>
      </c>
      <c r="B39" t="str">
        <f>+Sök[[#This Row],[ADRESS]]&amp;" - "&amp;Sök[[#This Row],[FASTIGHET]]</f>
        <v>Storsätragränd 4-26 - Storsätra 1</v>
      </c>
      <c r="C39" t="s">
        <v>107</v>
      </c>
      <c r="D39">
        <v>1524</v>
      </c>
      <c r="E39">
        <v>152401</v>
      </c>
      <c r="F39" t="s">
        <v>108</v>
      </c>
      <c r="G39" t="s">
        <v>106</v>
      </c>
      <c r="H39" t="s">
        <v>143</v>
      </c>
      <c r="I39" s="31">
        <v>7365566998622</v>
      </c>
      <c r="J39" t="str">
        <f>"0007:" &amp;LEFT('Fakturadresser samt bolag'!$H39,6)&amp;RIGHT('Fakturadresser samt bolag'!$H39,4)</f>
        <v>0007:5566998620</v>
      </c>
      <c r="K39" t="s">
        <v>995</v>
      </c>
      <c r="L39" t="s">
        <v>1011</v>
      </c>
      <c r="M39" t="s">
        <v>34</v>
      </c>
      <c r="N39" t="s">
        <v>136</v>
      </c>
    </row>
    <row r="40" spans="1:14" x14ac:dyDescent="0.25">
      <c r="A40" t="str">
        <f>+Sök[[#This Row],[FASTIGHET]]&amp;" - "&amp;Sök[[#This Row],[ADRESS]]</f>
        <v>Backa 96:2 - Exportgatan 23</v>
      </c>
      <c r="B40" t="str">
        <f>+Sök[[#This Row],[ADRESS]]&amp;" - "&amp;Sök[[#This Row],[FASTIGHET]]</f>
        <v>Exportgatan 23 - Backa 96:2</v>
      </c>
      <c r="C40" t="s">
        <v>23</v>
      </c>
      <c r="D40">
        <v>1544</v>
      </c>
      <c r="E40">
        <v>154401</v>
      </c>
      <c r="F40" t="s">
        <v>24</v>
      </c>
      <c r="G40" t="s">
        <v>21</v>
      </c>
      <c r="H40" t="s">
        <v>22</v>
      </c>
      <c r="I40" s="31">
        <v>7369166242161</v>
      </c>
      <c r="J40" t="str">
        <f>"0007:" &amp;LEFT('Fakturadresser samt bolag'!$H40,6)&amp;RIGHT('Fakturadresser samt bolag'!$H40,4)</f>
        <v>0007:9166242165</v>
      </c>
      <c r="K40" t="s">
        <v>995</v>
      </c>
      <c r="L40" t="s">
        <v>19</v>
      </c>
      <c r="M40" t="s">
        <v>20</v>
      </c>
      <c r="N40" t="s">
        <v>136</v>
      </c>
    </row>
    <row r="41" spans="1:14" x14ac:dyDescent="0.25">
      <c r="A41" t="str">
        <f>+Sök[[#This Row],[FASTIGHET]]&amp;" - "&amp;Sök[[#This Row],[ADRESS]]</f>
        <v>Utlängan 1 - Tärnögatan 6</v>
      </c>
      <c r="B41" t="str">
        <f>+Sök[[#This Row],[ADRESS]]&amp;" - "&amp;Sök[[#This Row],[FASTIGHET]]</f>
        <v>Tärnögatan 6 - Utlängan 1</v>
      </c>
      <c r="C41" t="s">
        <v>123</v>
      </c>
      <c r="D41">
        <v>1545</v>
      </c>
      <c r="E41">
        <v>154501</v>
      </c>
      <c r="F41" t="s">
        <v>124</v>
      </c>
      <c r="G41" t="s">
        <v>122</v>
      </c>
      <c r="H41" t="s">
        <v>125</v>
      </c>
      <c r="I41" s="31">
        <v>7365567663833</v>
      </c>
      <c r="J41" t="str">
        <f>"0007:" &amp;LEFT('Fakturadresser samt bolag'!$H41,6)&amp;RIGHT('Fakturadresser samt bolag'!$H41,4)</f>
        <v>0007:5567663835</v>
      </c>
      <c r="K41" t="s">
        <v>995</v>
      </c>
      <c r="L41" t="s">
        <v>19</v>
      </c>
      <c r="M41" t="s">
        <v>30</v>
      </c>
      <c r="N41" t="s">
        <v>136</v>
      </c>
    </row>
    <row r="42" spans="1:14" x14ac:dyDescent="0.25">
      <c r="A42" t="str">
        <f>+Sök[[#This Row],[FASTIGHET]]&amp;" - "&amp;Sök[[#This Row],[ADRESS]]</f>
        <v>Skruven 3 - Sandlidsgatan 3</v>
      </c>
      <c r="B42" t="str">
        <f>+Sök[[#This Row],[ADRESS]]&amp;" - "&amp;Sök[[#This Row],[FASTIGHET]]</f>
        <v>Sandlidsgatan 3 - Skruven 3</v>
      </c>
      <c r="C42" t="s">
        <v>127</v>
      </c>
      <c r="D42">
        <v>1547</v>
      </c>
      <c r="E42">
        <v>154701</v>
      </c>
      <c r="F42" t="s">
        <v>128</v>
      </c>
      <c r="G42" t="s">
        <v>126</v>
      </c>
      <c r="H42" t="s">
        <v>130</v>
      </c>
      <c r="I42" s="31">
        <v>7369696702906</v>
      </c>
      <c r="J42" t="str">
        <f>"0007:" &amp;LEFT('Fakturadresser samt bolag'!$H42,6)&amp;RIGHT('Fakturadresser samt bolag'!$H42,4)</f>
        <v>0007:9696702902</v>
      </c>
      <c r="K42" t="s">
        <v>995</v>
      </c>
      <c r="L42" t="s">
        <v>19</v>
      </c>
      <c r="M42" t="s">
        <v>129</v>
      </c>
      <c r="N42" t="s">
        <v>136</v>
      </c>
    </row>
    <row r="43" spans="1:14" x14ac:dyDescent="0.25">
      <c r="A43" t="str">
        <f>+Sök[[#This Row],[FASTIGHET]]&amp;" - "&amp;Sök[[#This Row],[ADRESS]]</f>
        <v>Spinnaren 1 - Göteborgsvägen  92</v>
      </c>
      <c r="B43" t="str">
        <f>+Sök[[#This Row],[ADRESS]]&amp;" - "&amp;Sök[[#This Row],[FASTIGHET]]</f>
        <v>Göteborgsvägen  92 - Spinnaren 1</v>
      </c>
      <c r="C43" t="s">
        <v>82</v>
      </c>
      <c r="D43">
        <v>1561</v>
      </c>
      <c r="E43">
        <v>156101</v>
      </c>
      <c r="F43" t="s">
        <v>83</v>
      </c>
      <c r="G43" t="s">
        <v>81</v>
      </c>
      <c r="H43" t="s">
        <v>84</v>
      </c>
      <c r="I43" s="31">
        <v>7365567643330</v>
      </c>
      <c r="J43" t="str">
        <f>"0007:" &amp;LEFT('Fakturadresser samt bolag'!$H43,6)&amp;RIGHT('Fakturadresser samt bolag'!$H43,4)</f>
        <v>0007:5567643332</v>
      </c>
      <c r="K43" t="s">
        <v>995</v>
      </c>
      <c r="L43" t="s">
        <v>19</v>
      </c>
      <c r="M43" t="s">
        <v>60</v>
      </c>
      <c r="N43" t="s">
        <v>136</v>
      </c>
    </row>
    <row r="44" spans="1:14" x14ac:dyDescent="0.25">
      <c r="A44" t="str">
        <f>+Sök[[#This Row],[FASTIGHET]]&amp;" - "&amp;Sök[[#This Row],[ADRESS]]</f>
        <v>Gånggriften 3 - Djurhagegatan 14</v>
      </c>
      <c r="B44" t="str">
        <f>+Sök[[#This Row],[ADRESS]]&amp;" - "&amp;Sök[[#This Row],[FASTIGHET]]</f>
        <v>Djurhagegatan 14 - Gånggriften 3</v>
      </c>
      <c r="C44" t="s">
        <v>54</v>
      </c>
      <c r="D44">
        <v>1581</v>
      </c>
      <c r="E44">
        <v>158101</v>
      </c>
      <c r="F44" t="s">
        <v>55</v>
      </c>
      <c r="G44" t="s">
        <v>53</v>
      </c>
      <c r="H44" t="s">
        <v>56</v>
      </c>
      <c r="I44" s="31">
        <v>7365567099137</v>
      </c>
      <c r="J44" t="str">
        <f>"0007:" &amp;LEFT('Fakturadresser samt bolag'!$H44,6)&amp;RIGHT('Fakturadresser samt bolag'!$H44,4)</f>
        <v>0007:5567099139</v>
      </c>
      <c r="K44" t="s">
        <v>995</v>
      </c>
      <c r="L44" t="s">
        <v>19</v>
      </c>
      <c r="M44" t="s">
        <v>30</v>
      </c>
      <c r="N44" t="s">
        <v>136</v>
      </c>
    </row>
    <row r="45" spans="1:14" x14ac:dyDescent="0.25">
      <c r="A45" t="str">
        <f>+Sök[[#This Row],[FASTIGHET]]&amp;" - "&amp;Sök[[#This Row],[ADRESS]]</f>
        <v>Törnrosen 2 - Flöjelbergsgatan 12</v>
      </c>
      <c r="B45" t="str">
        <f>+Sök[[#This Row],[ADRESS]]&amp;" - "&amp;Sök[[#This Row],[FASTIGHET]]</f>
        <v>Flöjelbergsgatan 12 - Törnrosen 2</v>
      </c>
      <c r="C45" t="s">
        <v>117</v>
      </c>
      <c r="D45">
        <v>1602</v>
      </c>
      <c r="E45">
        <v>160201</v>
      </c>
      <c r="F45" t="s">
        <v>118</v>
      </c>
      <c r="G45" t="s">
        <v>116</v>
      </c>
      <c r="H45" t="s">
        <v>119</v>
      </c>
      <c r="I45" s="31">
        <v>7365568337306</v>
      </c>
      <c r="J45" t="str">
        <f>"0007:" &amp;LEFT('Fakturadresser samt bolag'!$H45,6)&amp;RIGHT('Fakturadresser samt bolag'!$H45,4)</f>
        <v>0007:5568337306</v>
      </c>
      <c r="K45" t="s">
        <v>995</v>
      </c>
      <c r="L45" t="s">
        <v>19</v>
      </c>
      <c r="M45" t="s">
        <v>60</v>
      </c>
      <c r="N45" t="s">
        <v>136</v>
      </c>
    </row>
    <row r="46" spans="1:14" x14ac:dyDescent="0.25">
      <c r="A46" t="str">
        <f>+Sök[[#This Row],[FASTIGHET]]&amp;" - "&amp;Sök[[#This Row],[ADRESS]]</f>
        <v>Törnrosen 5 - Flöjelbergsgatan 14A</v>
      </c>
      <c r="B46" t="str">
        <f>+Sök[[#This Row],[ADRESS]]&amp;" - "&amp;Sök[[#This Row],[FASTIGHET]]</f>
        <v>Flöjelbergsgatan 14A - Törnrosen 5</v>
      </c>
      <c r="C46" t="s">
        <v>120</v>
      </c>
      <c r="D46">
        <v>1602</v>
      </c>
      <c r="E46">
        <v>160201</v>
      </c>
      <c r="F46" t="s">
        <v>121</v>
      </c>
      <c r="G46" t="s">
        <v>116</v>
      </c>
      <c r="H46" t="s">
        <v>119</v>
      </c>
      <c r="I46" s="31">
        <v>7365568337306</v>
      </c>
      <c r="J46" t="str">
        <f>"0007:" &amp;LEFT('Fakturadresser samt bolag'!$H46,6)&amp;RIGHT('Fakturadresser samt bolag'!$H46,4)</f>
        <v>0007:5568337306</v>
      </c>
      <c r="K46" t="s">
        <v>995</v>
      </c>
      <c r="L46" t="s">
        <v>19</v>
      </c>
      <c r="M46" t="s">
        <v>60</v>
      </c>
      <c r="N46" t="s">
        <v>136</v>
      </c>
    </row>
    <row r="47" spans="1:14" x14ac:dyDescent="0.25">
      <c r="A47" t="str">
        <f>+Sök[[#This Row],[FASTIGHET]]&amp;" - "&amp;Sök[[#This Row],[ADRESS]]</f>
        <v>Ana 11 KLMN - Gästabudsvägen 2, Spelhagsvägen 3 mfl</v>
      </c>
      <c r="B47" t="str">
        <f>+Sök[[#This Row],[ADRESS]]&amp;" - "&amp;Sök[[#This Row],[FASTIGHET]]</f>
        <v>Gästabudsvägen 2, Spelhagsvägen 3 mfl - Ana 11 KLMN</v>
      </c>
      <c r="C47" t="s">
        <v>158</v>
      </c>
      <c r="D47">
        <v>2101</v>
      </c>
      <c r="E47">
        <v>9732</v>
      </c>
      <c r="F47" t="s">
        <v>159</v>
      </c>
      <c r="G47" t="s">
        <v>160</v>
      </c>
      <c r="H47" t="s">
        <v>161</v>
      </c>
      <c r="I47" s="31">
        <v>7365564420095</v>
      </c>
      <c r="J47" t="str">
        <f>"0007:" &amp;LEFT('Fakturadresser samt bolag'!$H47,6)&amp;RIGHT('Fakturadresser samt bolag'!$H47,4)</f>
        <v>0007:5564420098</v>
      </c>
      <c r="K47" t="s">
        <v>995</v>
      </c>
      <c r="L47" t="s">
        <v>156</v>
      </c>
      <c r="M47" t="s">
        <v>162</v>
      </c>
      <c r="N47" t="s">
        <v>136</v>
      </c>
    </row>
    <row r="48" spans="1:14" x14ac:dyDescent="0.25">
      <c r="A48" t="str">
        <f>+Sök[[#This Row],[FASTIGHET]]&amp;" - "&amp;Sök[[#This Row],[ADRESS]]</f>
        <v>Ana 11 P1 - Gästabudsvägen 2, Spelhagsvägen 3 mfl</v>
      </c>
      <c r="B48" t="str">
        <f>+Sök[[#This Row],[ADRESS]]&amp;" - "&amp;Sök[[#This Row],[FASTIGHET]]</f>
        <v>Gästabudsvägen 2, Spelhagsvägen 3 mfl - Ana 11 P1</v>
      </c>
      <c r="C48" t="s">
        <v>165</v>
      </c>
      <c r="D48">
        <v>2101</v>
      </c>
      <c r="E48">
        <v>9720</v>
      </c>
      <c r="F48" t="s">
        <v>159</v>
      </c>
      <c r="G48" t="s">
        <v>160</v>
      </c>
      <c r="H48" t="s">
        <v>161</v>
      </c>
      <c r="I48" s="31">
        <v>7365564420095</v>
      </c>
      <c r="J48" t="str">
        <f>"0007:" &amp;LEFT('Fakturadresser samt bolag'!$H48,6)&amp;RIGHT('Fakturadresser samt bolag'!$H48,4)</f>
        <v>0007:5564420098</v>
      </c>
      <c r="K48" t="s">
        <v>995</v>
      </c>
      <c r="L48" t="s">
        <v>156</v>
      </c>
      <c r="M48" t="s">
        <v>162</v>
      </c>
      <c r="N48" t="s">
        <v>136</v>
      </c>
    </row>
    <row r="49" spans="1:14" x14ac:dyDescent="0.25">
      <c r="A49" t="str">
        <f>+Sök[[#This Row],[FASTIGHET]]&amp;" - "&amp;Sök[[#This Row],[ADRESS]]</f>
        <v>Ana 11 R6 - Gästabudsvägen 2, Spelhagsvägen 3 mfl</v>
      </c>
      <c r="B49" t="str">
        <f>+Sök[[#This Row],[ADRESS]]&amp;" - "&amp;Sök[[#This Row],[FASTIGHET]]</f>
        <v>Gästabudsvägen 2, Spelhagsvägen 3 mfl - Ana 11 R6</v>
      </c>
      <c r="C49" t="s">
        <v>166</v>
      </c>
      <c r="D49">
        <v>2101</v>
      </c>
      <c r="E49">
        <v>9721</v>
      </c>
      <c r="F49" t="s">
        <v>159</v>
      </c>
      <c r="G49" t="s">
        <v>160</v>
      </c>
      <c r="H49" t="s">
        <v>161</v>
      </c>
      <c r="I49" s="31">
        <v>7365564420095</v>
      </c>
      <c r="J49" t="str">
        <f>"0007:" &amp;LEFT('Fakturadresser samt bolag'!$H49,6)&amp;RIGHT('Fakturadresser samt bolag'!$H49,4)</f>
        <v>0007:5564420098</v>
      </c>
      <c r="K49" t="s">
        <v>995</v>
      </c>
      <c r="L49" t="s">
        <v>156</v>
      </c>
      <c r="M49" t="s">
        <v>162</v>
      </c>
      <c r="N49" t="s">
        <v>136</v>
      </c>
    </row>
    <row r="50" spans="1:14" x14ac:dyDescent="0.25">
      <c r="A50" t="str">
        <f>+Sök[[#This Row],[FASTIGHET]]&amp;" - "&amp;Sök[[#This Row],[ADRESS]]</f>
        <v>Ana 13 - Nyckelvägen 14</v>
      </c>
      <c r="B50" t="str">
        <f>+Sök[[#This Row],[ADRESS]]&amp;" - "&amp;Sök[[#This Row],[FASTIGHET]]</f>
        <v>Nyckelvägen 14 - Ana 13</v>
      </c>
      <c r="C50" t="s">
        <v>171</v>
      </c>
      <c r="D50">
        <v>2101</v>
      </c>
      <c r="E50">
        <v>9747</v>
      </c>
      <c r="F50" t="s">
        <v>172</v>
      </c>
      <c r="G50" t="s">
        <v>160</v>
      </c>
      <c r="H50" t="s">
        <v>161</v>
      </c>
      <c r="I50" s="31">
        <v>7365564420095</v>
      </c>
      <c r="J50" t="str">
        <f>"0007:" &amp;LEFT('Fakturadresser samt bolag'!$H50,6)&amp;RIGHT('Fakturadresser samt bolag'!$H50,4)</f>
        <v>0007:5564420098</v>
      </c>
      <c r="K50" t="s">
        <v>995</v>
      </c>
      <c r="L50" t="s">
        <v>156</v>
      </c>
      <c r="M50" t="s">
        <v>162</v>
      </c>
      <c r="N50" t="s">
        <v>136</v>
      </c>
    </row>
    <row r="51" spans="1:14" x14ac:dyDescent="0.25">
      <c r="A51" t="str">
        <f>+Sök[[#This Row],[FASTIGHET]]&amp;" - "&amp;Sök[[#This Row],[ADRESS]]</f>
        <v>Fors 11 - Repslagaregatan 43</v>
      </c>
      <c r="B51" t="str">
        <f>+Sök[[#This Row],[ADRESS]]&amp;" - "&amp;Sök[[#This Row],[FASTIGHET]]</f>
        <v>Repslagaregatan 43 - Fors 11</v>
      </c>
      <c r="C51" t="s">
        <v>302</v>
      </c>
      <c r="D51">
        <v>2101</v>
      </c>
      <c r="E51">
        <v>9735</v>
      </c>
      <c r="F51" t="s">
        <v>304</v>
      </c>
      <c r="G51" t="s">
        <v>160</v>
      </c>
      <c r="H51" t="s">
        <v>161</v>
      </c>
      <c r="I51" s="31">
        <v>7365564420095</v>
      </c>
      <c r="J51" t="str">
        <f>"0007:" &amp;LEFT('Fakturadresser samt bolag'!$H51,6)&amp;RIGHT('Fakturadresser samt bolag'!$H51,4)</f>
        <v>0007:5564420098</v>
      </c>
      <c r="K51" t="s">
        <v>995</v>
      </c>
      <c r="L51" t="s">
        <v>156</v>
      </c>
      <c r="M51" t="s">
        <v>162</v>
      </c>
      <c r="N51" t="s">
        <v>136</v>
      </c>
    </row>
    <row r="52" spans="1:14" x14ac:dyDescent="0.25">
      <c r="A52" t="str">
        <f>+Sök[[#This Row],[FASTIGHET]]&amp;" - "&amp;Sök[[#This Row],[ADRESS]]</f>
        <v>Furan 2 - Domänvägen 11</v>
      </c>
      <c r="B52" t="str">
        <f>+Sök[[#This Row],[ADRESS]]&amp;" - "&amp;Sök[[#This Row],[FASTIGHET]]</f>
        <v>Domänvägen 11 - Furan 2</v>
      </c>
      <c r="C52" t="s">
        <v>305</v>
      </c>
      <c r="D52">
        <v>2101</v>
      </c>
      <c r="E52">
        <v>9736</v>
      </c>
      <c r="F52" t="s">
        <v>306</v>
      </c>
      <c r="G52" t="s">
        <v>160</v>
      </c>
      <c r="H52" t="s">
        <v>161</v>
      </c>
      <c r="I52" s="31">
        <v>7365564420095</v>
      </c>
      <c r="J52" t="str">
        <f>"0007:" &amp;LEFT('Fakturadresser samt bolag'!$H52,6)&amp;RIGHT('Fakturadresser samt bolag'!$H52,4)</f>
        <v>0007:5564420098</v>
      </c>
      <c r="K52" t="s">
        <v>995</v>
      </c>
      <c r="L52" t="s">
        <v>156</v>
      </c>
      <c r="M52" t="s">
        <v>162</v>
      </c>
      <c r="N52" t="s">
        <v>136</v>
      </c>
    </row>
    <row r="53" spans="1:14" x14ac:dyDescent="0.25">
      <c r="A53" t="str">
        <f>+Sök[[#This Row],[FASTIGHET]]&amp;" - "&amp;Sök[[#This Row],[ADRESS]]</f>
        <v>Glödlampan 16 - Bagaregatan 2, 4, Hamnvägen 6</v>
      </c>
      <c r="B53" t="str">
        <f>+Sök[[#This Row],[ADRESS]]&amp;" - "&amp;Sök[[#This Row],[FASTIGHET]]</f>
        <v>Bagaregatan 2, 4, Hamnvägen 6 - Glödlampan 16</v>
      </c>
      <c r="C53" t="s">
        <v>365</v>
      </c>
      <c r="D53">
        <v>2101</v>
      </c>
      <c r="E53">
        <v>7435</v>
      </c>
      <c r="F53" t="s">
        <v>366</v>
      </c>
      <c r="G53" t="s">
        <v>160</v>
      </c>
      <c r="H53" t="s">
        <v>161</v>
      </c>
      <c r="I53" s="31">
        <v>7365564420095</v>
      </c>
      <c r="J53" t="str">
        <f>"0007:" &amp;LEFT('Fakturadresser samt bolag'!$H53,6)&amp;RIGHT('Fakturadresser samt bolag'!$H53,4)</f>
        <v>0007:5564420098</v>
      </c>
      <c r="K53" t="s">
        <v>995</v>
      </c>
      <c r="L53" t="s">
        <v>156</v>
      </c>
      <c r="M53" t="s">
        <v>162</v>
      </c>
      <c r="N53" t="s">
        <v>136</v>
      </c>
    </row>
    <row r="54" spans="1:14" x14ac:dyDescent="0.25">
      <c r="A54" t="str">
        <f>+Sök[[#This Row],[FASTIGHET]]&amp;" - "&amp;Sök[[#This Row],[ADRESS]]</f>
        <v>Glödlampan 17 - Bagaregatan 2, 4, Hamnvägen 6</v>
      </c>
      <c r="B54" t="str">
        <f>+Sök[[#This Row],[ADRESS]]&amp;" - "&amp;Sök[[#This Row],[FASTIGHET]]</f>
        <v>Bagaregatan 2, 4, Hamnvägen 6 - Glödlampan 17</v>
      </c>
      <c r="C54" t="s">
        <v>367</v>
      </c>
      <c r="D54">
        <v>2101</v>
      </c>
      <c r="E54">
        <v>7436</v>
      </c>
      <c r="F54" t="s">
        <v>366</v>
      </c>
      <c r="G54" t="s">
        <v>160</v>
      </c>
      <c r="H54" t="s">
        <v>161</v>
      </c>
      <c r="I54" s="31">
        <v>7365564420095</v>
      </c>
      <c r="J54" t="str">
        <f>"0007:" &amp;LEFT('Fakturadresser samt bolag'!$H54,6)&amp;RIGHT('Fakturadresser samt bolag'!$H54,4)</f>
        <v>0007:5564420098</v>
      </c>
      <c r="K54" t="s">
        <v>995</v>
      </c>
      <c r="L54" t="s">
        <v>156</v>
      </c>
      <c r="M54" t="s">
        <v>162</v>
      </c>
      <c r="N54" t="s">
        <v>136</v>
      </c>
    </row>
    <row r="55" spans="1:14" x14ac:dyDescent="0.25">
      <c r="A55" t="str">
        <f>+Sök[[#This Row],[FASTIGHET]]&amp;" - "&amp;Sök[[#This Row],[ADRESS]]</f>
        <v>Jarlen 1 - Nyckelvägen 14</v>
      </c>
      <c r="B55" t="str">
        <f>+Sök[[#This Row],[ADRESS]]&amp;" - "&amp;Sök[[#This Row],[FASTIGHET]]</f>
        <v>Nyckelvägen 14 - Jarlen 1</v>
      </c>
      <c r="C55" t="s">
        <v>462</v>
      </c>
      <c r="D55">
        <v>2101</v>
      </c>
      <c r="E55">
        <v>9745</v>
      </c>
      <c r="F55" t="s">
        <v>172</v>
      </c>
      <c r="G55" t="s">
        <v>160</v>
      </c>
      <c r="H55" t="s">
        <v>161</v>
      </c>
      <c r="I55" s="31">
        <v>7365564420095</v>
      </c>
      <c r="J55" t="str">
        <f>"0007:" &amp;LEFT('Fakturadresser samt bolag'!$H55,6)&amp;RIGHT('Fakturadresser samt bolag'!$H55,4)</f>
        <v>0007:5564420098</v>
      </c>
      <c r="K55" t="s">
        <v>995</v>
      </c>
      <c r="L55" t="s">
        <v>156</v>
      </c>
      <c r="M55" t="s">
        <v>162</v>
      </c>
      <c r="N55" t="s">
        <v>136</v>
      </c>
    </row>
    <row r="56" spans="1:14" x14ac:dyDescent="0.25">
      <c r="A56" t="str">
        <f>+Sök[[#This Row],[FASTIGHET]]&amp;" - "&amp;Sök[[#This Row],[ADRESS]]</f>
        <v>Mjölkflaskan 8 - Bagaregatan 3 A-C, Fruängsgatan 4, Kungsgatan 16</v>
      </c>
      <c r="B56" t="str">
        <f>+Sök[[#This Row],[ADRESS]]&amp;" - "&amp;Sök[[#This Row],[FASTIGHET]]</f>
        <v>Bagaregatan 3 A-C, Fruängsgatan 4, Kungsgatan 16 - Mjölkflaskan 8</v>
      </c>
      <c r="C56" t="s">
        <v>629</v>
      </c>
      <c r="D56">
        <v>2101</v>
      </c>
      <c r="E56">
        <v>7434</v>
      </c>
      <c r="F56" t="s">
        <v>630</v>
      </c>
      <c r="G56" t="s">
        <v>160</v>
      </c>
      <c r="H56" t="s">
        <v>161</v>
      </c>
      <c r="I56" s="31">
        <v>7365564420095</v>
      </c>
      <c r="J56" t="str">
        <f>"0007:" &amp;LEFT('Fakturadresser samt bolag'!$H56,6)&amp;RIGHT('Fakturadresser samt bolag'!$H56,4)</f>
        <v>0007:5564420098</v>
      </c>
      <c r="K56" t="s">
        <v>995</v>
      </c>
      <c r="L56" t="s">
        <v>156</v>
      </c>
      <c r="M56" t="s">
        <v>162</v>
      </c>
      <c r="N56" t="s">
        <v>136</v>
      </c>
    </row>
    <row r="57" spans="1:14" x14ac:dyDescent="0.25">
      <c r="A57" t="str">
        <f>+Sök[[#This Row],[FASTIGHET]]&amp;" - "&amp;Sök[[#This Row],[ADRESS]]</f>
        <v>Nyköpings Bruk 7 - V Kvarngatan 62</v>
      </c>
      <c r="B57" t="str">
        <f>+Sök[[#This Row],[ADRESS]]&amp;" - "&amp;Sök[[#This Row],[FASTIGHET]]</f>
        <v>V Kvarngatan 62 - Nyköpings Bruk 7</v>
      </c>
      <c r="C57" t="s">
        <v>667</v>
      </c>
      <c r="D57">
        <v>2101</v>
      </c>
      <c r="E57">
        <v>9739</v>
      </c>
      <c r="F57" t="s">
        <v>668</v>
      </c>
      <c r="G57" t="s">
        <v>160</v>
      </c>
      <c r="H57" t="s">
        <v>161</v>
      </c>
      <c r="I57" s="31">
        <v>7365564420095</v>
      </c>
      <c r="J57" t="str">
        <f>"0007:" &amp;LEFT('Fakturadresser samt bolag'!$H57,6)&amp;RIGHT('Fakturadresser samt bolag'!$H57,4)</f>
        <v>0007:5564420098</v>
      </c>
      <c r="K57" t="s">
        <v>995</v>
      </c>
      <c r="L57" t="s">
        <v>156</v>
      </c>
      <c r="M57" t="s">
        <v>162</v>
      </c>
      <c r="N57" t="s">
        <v>136</v>
      </c>
    </row>
    <row r="58" spans="1:14" x14ac:dyDescent="0.25">
      <c r="A58" t="str">
        <f>+Sök[[#This Row],[FASTIGHET]]&amp;" - "&amp;Sök[[#This Row],[ADRESS]]</f>
        <v>Spånten 7 - Spelhagsvägen 4, 6, 8</v>
      </c>
      <c r="B58" t="str">
        <f>+Sök[[#This Row],[ADRESS]]&amp;" - "&amp;Sök[[#This Row],[FASTIGHET]]</f>
        <v>Spelhagsvägen 4, 6, 8 - Spånten 7</v>
      </c>
      <c r="C58" t="s">
        <v>715</v>
      </c>
      <c r="D58">
        <v>2101</v>
      </c>
      <c r="E58">
        <v>9746</v>
      </c>
      <c r="F58" t="s">
        <v>716</v>
      </c>
      <c r="G58" t="s">
        <v>160</v>
      </c>
      <c r="H58" t="s">
        <v>161</v>
      </c>
      <c r="I58" s="31">
        <v>7365564420095</v>
      </c>
      <c r="J58" t="str">
        <f>"0007:" &amp;LEFT('Fakturadresser samt bolag'!$H58,6)&amp;RIGHT('Fakturadresser samt bolag'!$H58,4)</f>
        <v>0007:5564420098</v>
      </c>
      <c r="K58" t="s">
        <v>995</v>
      </c>
      <c r="L58" t="s">
        <v>156</v>
      </c>
      <c r="M58" t="s">
        <v>162</v>
      </c>
      <c r="N58" t="s">
        <v>136</v>
      </c>
    </row>
    <row r="59" spans="1:14" x14ac:dyDescent="0.25">
      <c r="A59" t="str">
        <f>+Sök[[#This Row],[FASTIGHET]]&amp;" - "&amp;Sök[[#This Row],[ADRESS]]</f>
        <v>Stensötan 5 - Idbäcksvägen 8 B</v>
      </c>
      <c r="B59" t="str">
        <f>+Sök[[#This Row],[ADRESS]]&amp;" - "&amp;Sök[[#This Row],[FASTIGHET]]</f>
        <v>Idbäcksvägen 8 B - Stensötan 5</v>
      </c>
      <c r="C59" t="s">
        <v>744</v>
      </c>
      <c r="D59">
        <v>2101</v>
      </c>
      <c r="E59">
        <v>9743</v>
      </c>
      <c r="F59" t="s">
        <v>745</v>
      </c>
      <c r="G59" t="s">
        <v>160</v>
      </c>
      <c r="H59" t="s">
        <v>161</v>
      </c>
      <c r="I59" s="31">
        <v>7365564420095</v>
      </c>
      <c r="J59" t="str">
        <f>"0007:" &amp;LEFT('Fakturadresser samt bolag'!$H59,6)&amp;RIGHT('Fakturadresser samt bolag'!$H59,4)</f>
        <v>0007:5564420098</v>
      </c>
      <c r="K59" t="s">
        <v>995</v>
      </c>
      <c r="L59" t="s">
        <v>156</v>
      </c>
      <c r="M59" t="s">
        <v>162</v>
      </c>
      <c r="N59" t="s">
        <v>136</v>
      </c>
    </row>
    <row r="60" spans="1:14" x14ac:dyDescent="0.25">
      <c r="A60" t="str">
        <f>+Sök[[#This Row],[FASTIGHET]]&amp;" - "&amp;Sök[[#This Row],[ADRESS]]</f>
        <v>Kungshagen 1:6 - Ö Skeppsbron 1, Ö Längdgatan 4, 6</v>
      </c>
      <c r="B60" t="str">
        <f>+Sök[[#This Row],[ADRESS]]&amp;" - "&amp;Sök[[#This Row],[FASTIGHET]]</f>
        <v>Ö Skeppsbron 1, Ö Längdgatan 4, 6 - Kungshagen 1:6</v>
      </c>
      <c r="C60" t="s">
        <v>527</v>
      </c>
      <c r="D60">
        <v>2102</v>
      </c>
      <c r="E60">
        <v>7427</v>
      </c>
      <c r="F60" t="s">
        <v>528</v>
      </c>
      <c r="G60" t="s">
        <v>529</v>
      </c>
      <c r="H60" t="s">
        <v>530</v>
      </c>
      <c r="I60" s="31">
        <v>7365567376191</v>
      </c>
      <c r="J60" t="str">
        <f>"0007:" &amp;LEFT('Fakturadresser samt bolag'!$H60,6)&amp;RIGHT('Fakturadresser samt bolag'!$H60,4)</f>
        <v>0007:5567376198</v>
      </c>
      <c r="K60" t="s">
        <v>995</v>
      </c>
      <c r="L60" t="s">
        <v>156</v>
      </c>
      <c r="M60" t="s">
        <v>162</v>
      </c>
      <c r="N60" t="s">
        <v>136</v>
      </c>
    </row>
    <row r="61" spans="1:14" x14ac:dyDescent="0.25">
      <c r="A61" t="str">
        <f>+Sök[[#This Row],[FASTIGHET]]&amp;" - "&amp;Sök[[#This Row],[ADRESS]]</f>
        <v>Nyköpings Bruk 1 - V Kvarngatan 64</v>
      </c>
      <c r="B61" t="str">
        <f>+Sök[[#This Row],[ADRESS]]&amp;" - "&amp;Sök[[#This Row],[FASTIGHET]]</f>
        <v>V Kvarngatan 64 - Nyköpings Bruk 1</v>
      </c>
      <c r="C61" t="s">
        <v>665</v>
      </c>
      <c r="D61">
        <v>2102</v>
      </c>
      <c r="E61">
        <v>7426</v>
      </c>
      <c r="F61" t="s">
        <v>666</v>
      </c>
      <c r="G61" t="s">
        <v>529</v>
      </c>
      <c r="H61" t="s">
        <v>530</v>
      </c>
      <c r="I61" s="31">
        <v>7365567376191</v>
      </c>
      <c r="J61" t="str">
        <f>"0007:" &amp;LEFT('Fakturadresser samt bolag'!$H61,6)&amp;RIGHT('Fakturadresser samt bolag'!$H61,4)</f>
        <v>0007:5567376198</v>
      </c>
      <c r="K61" t="s">
        <v>995</v>
      </c>
      <c r="L61" t="s">
        <v>156</v>
      </c>
      <c r="M61" t="s">
        <v>162</v>
      </c>
      <c r="N61" t="s">
        <v>136</v>
      </c>
    </row>
    <row r="62" spans="1:14" x14ac:dyDescent="0.25">
      <c r="A62" t="str">
        <f>+Sök[[#This Row],[FASTIGHET]]&amp;" - "&amp;Sök[[#This Row],[ADRESS]]</f>
        <v>Ana 12 - Spelhagsvägen 1</v>
      </c>
      <c r="B62" t="str">
        <f>+Sök[[#This Row],[ADRESS]]&amp;" - "&amp;Sök[[#This Row],[FASTIGHET]]</f>
        <v>Spelhagsvägen 1 - Ana 12</v>
      </c>
      <c r="C62" t="s">
        <v>167</v>
      </c>
      <c r="D62">
        <v>2104</v>
      </c>
      <c r="E62">
        <v>9718</v>
      </c>
      <c r="F62" t="s">
        <v>168</v>
      </c>
      <c r="G62" t="s">
        <v>169</v>
      </c>
      <c r="H62" t="s">
        <v>170</v>
      </c>
      <c r="I62" s="31">
        <v>7365568070494</v>
      </c>
      <c r="J62" t="str">
        <f>"0007:" &amp;LEFT('Fakturadresser samt bolag'!$H62,6)&amp;RIGHT('Fakturadresser samt bolag'!$H62,4)</f>
        <v>0007:5568070493</v>
      </c>
      <c r="K62" t="s">
        <v>995</v>
      </c>
      <c r="L62" t="s">
        <v>156</v>
      </c>
      <c r="M62" t="s">
        <v>162</v>
      </c>
      <c r="N62" t="s">
        <v>136</v>
      </c>
    </row>
    <row r="63" spans="1:14" x14ac:dyDescent="0.25">
      <c r="A63" t="str">
        <f>+Sök[[#This Row],[FASTIGHET]]&amp;" - "&amp;Sök[[#This Row],[ADRESS]]</f>
        <v>Bommen 6 - S Grytsgatan. 7/S:t Persg 21</v>
      </c>
      <c r="B63" t="str">
        <f>+Sök[[#This Row],[ADRESS]]&amp;" - "&amp;Sök[[#This Row],[FASTIGHET]]</f>
        <v>S Grytsgatan. 7/S:t Persg 21 - Bommen 6</v>
      </c>
      <c r="C63" t="s">
        <v>219</v>
      </c>
      <c r="D63">
        <v>2201</v>
      </c>
      <c r="E63">
        <v>7219</v>
      </c>
      <c r="F63" t="s">
        <v>220</v>
      </c>
      <c r="G63" t="s">
        <v>221</v>
      </c>
      <c r="H63" t="s">
        <v>222</v>
      </c>
      <c r="I63" s="31">
        <v>7365566031060</v>
      </c>
      <c r="J63" t="str">
        <f>"0007:" &amp;LEFT('Fakturadresser samt bolag'!$H63,6)&amp;RIGHT('Fakturadresser samt bolag'!$H63,4)</f>
        <v>0007:5566031067</v>
      </c>
      <c r="K63" t="s">
        <v>995</v>
      </c>
      <c r="L63" t="s">
        <v>156</v>
      </c>
      <c r="M63" t="s">
        <v>192</v>
      </c>
      <c r="N63" t="s">
        <v>136</v>
      </c>
    </row>
    <row r="64" spans="1:14" x14ac:dyDescent="0.25">
      <c r="A64" t="str">
        <f>+Sök[[#This Row],[FASTIGHET]]&amp;" - "&amp;Sök[[#This Row],[ADRESS]]</f>
        <v>Ganymeden 7 - Roxengatan 9, 11</v>
      </c>
      <c r="B64" t="str">
        <f>+Sök[[#This Row],[ADRESS]]&amp;" - "&amp;Sök[[#This Row],[FASTIGHET]]</f>
        <v>Roxengatan 9, 11 - Ganymeden 7</v>
      </c>
      <c r="C64" t="s">
        <v>337</v>
      </c>
      <c r="D64">
        <v>2201</v>
      </c>
      <c r="E64">
        <v>7019</v>
      </c>
      <c r="F64" t="s">
        <v>338</v>
      </c>
      <c r="G64" t="s">
        <v>221</v>
      </c>
      <c r="H64" t="s">
        <v>222</v>
      </c>
      <c r="I64" s="31">
        <v>7365566031060</v>
      </c>
      <c r="J64" t="str">
        <f>"0007:" &amp;LEFT('Fakturadresser samt bolag'!$H64,6)&amp;RIGHT('Fakturadresser samt bolag'!$H64,4)</f>
        <v>0007:5566031067</v>
      </c>
      <c r="K64" t="s">
        <v>995</v>
      </c>
      <c r="L64" t="s">
        <v>156</v>
      </c>
      <c r="M64" t="s">
        <v>157</v>
      </c>
      <c r="N64" t="s">
        <v>136</v>
      </c>
    </row>
    <row r="65" spans="1:14" x14ac:dyDescent="0.25">
      <c r="A65" t="str">
        <f>+Sök[[#This Row],[FASTIGHET]]&amp;" - "&amp;Sök[[#This Row],[ADRESS]]</f>
        <v>Glasberget 1 - Attorpsgatan 7-23</v>
      </c>
      <c r="B65" t="str">
        <f>+Sök[[#This Row],[ADRESS]]&amp;" - "&amp;Sök[[#This Row],[FASTIGHET]]</f>
        <v>Attorpsgatan 7-23 - Glasberget 1</v>
      </c>
      <c r="C65" t="s">
        <v>353</v>
      </c>
      <c r="D65">
        <v>2201</v>
      </c>
      <c r="E65">
        <v>9729</v>
      </c>
      <c r="F65" t="s">
        <v>354</v>
      </c>
      <c r="G65" t="s">
        <v>221</v>
      </c>
      <c r="H65" t="s">
        <v>222</v>
      </c>
      <c r="I65" s="31">
        <v>7365566031060</v>
      </c>
      <c r="J65" t="str">
        <f>"0007:" &amp;LEFT('Fakturadresser samt bolag'!$H65,6)&amp;RIGHT('Fakturadresser samt bolag'!$H65,4)</f>
        <v>0007:5566031067</v>
      </c>
      <c r="K65" t="s">
        <v>995</v>
      </c>
      <c r="L65" t="s">
        <v>156</v>
      </c>
      <c r="M65" t="s">
        <v>157</v>
      </c>
      <c r="N65" t="s">
        <v>136</v>
      </c>
    </row>
    <row r="66" spans="1:14" x14ac:dyDescent="0.25">
      <c r="A66" t="str">
        <f>+Sök[[#This Row],[FASTIGHET]]&amp;" - "&amp;Sök[[#This Row],[ADRESS]]</f>
        <v>Gryt 21 - S:t Persgatan 19, Korsg 2-4</v>
      </c>
      <c r="B66" t="str">
        <f>+Sök[[#This Row],[ADRESS]]&amp;" - "&amp;Sök[[#This Row],[FASTIGHET]]</f>
        <v>S:t Persgatan 19, Korsg 2-4 - Gryt 21</v>
      </c>
      <c r="C66" t="s">
        <v>373</v>
      </c>
      <c r="D66">
        <v>2201</v>
      </c>
      <c r="E66">
        <v>7220</v>
      </c>
      <c r="F66" t="s">
        <v>375</v>
      </c>
      <c r="G66" t="s">
        <v>221</v>
      </c>
      <c r="H66" t="s">
        <v>222</v>
      </c>
      <c r="I66" s="31">
        <v>7365566031060</v>
      </c>
      <c r="J66" t="str">
        <f>"0007:" &amp;LEFT('Fakturadresser samt bolag'!$H66,6)&amp;RIGHT('Fakturadresser samt bolag'!$H66,4)</f>
        <v>0007:5566031067</v>
      </c>
      <c r="K66" t="s">
        <v>995</v>
      </c>
      <c r="L66" t="s">
        <v>156</v>
      </c>
      <c r="M66" t="s">
        <v>192</v>
      </c>
      <c r="N66" t="s">
        <v>136</v>
      </c>
    </row>
    <row r="67" spans="1:14" x14ac:dyDescent="0.25">
      <c r="A67" t="str">
        <f>+Sök[[#This Row],[FASTIGHET]]&amp;" - "&amp;Sök[[#This Row],[ADRESS]]</f>
        <v>Guvernören 13 - N Oskarsgatan 18</v>
      </c>
      <c r="B67" t="str">
        <f>+Sök[[#This Row],[ADRESS]]&amp;" - "&amp;Sök[[#This Row],[FASTIGHET]]</f>
        <v>N Oskarsgatan 18 - Guvernören 13</v>
      </c>
      <c r="C67" t="s">
        <v>388</v>
      </c>
      <c r="D67">
        <v>2201</v>
      </c>
      <c r="E67">
        <v>9730</v>
      </c>
      <c r="F67" t="s">
        <v>389</v>
      </c>
      <c r="G67" t="s">
        <v>221</v>
      </c>
      <c r="H67" t="s">
        <v>222</v>
      </c>
      <c r="I67" s="31">
        <v>7365566031060</v>
      </c>
      <c r="J67" t="str">
        <f>"0007:" &amp;LEFT('Fakturadresser samt bolag'!$H67,6)&amp;RIGHT('Fakturadresser samt bolag'!$H67,4)</f>
        <v>0007:5566031067</v>
      </c>
      <c r="K67" t="s">
        <v>995</v>
      </c>
      <c r="L67" t="s">
        <v>156</v>
      </c>
      <c r="M67" t="s">
        <v>157</v>
      </c>
      <c r="N67" t="s">
        <v>136</v>
      </c>
    </row>
    <row r="68" spans="1:14" x14ac:dyDescent="0.25">
      <c r="A68" t="str">
        <f>+Sök[[#This Row],[FASTIGHET]]&amp;" - "&amp;Sök[[#This Row],[ADRESS]]</f>
        <v>Gymnasten 2 - Roxengatan 7</v>
      </c>
      <c r="B68" t="str">
        <f>+Sök[[#This Row],[ADRESS]]&amp;" - "&amp;Sök[[#This Row],[FASTIGHET]]</f>
        <v>Roxengatan 7 - Gymnasten 2</v>
      </c>
      <c r="C68" t="s">
        <v>390</v>
      </c>
      <c r="D68">
        <v>2201</v>
      </c>
      <c r="E68">
        <v>9731</v>
      </c>
      <c r="F68" t="s">
        <v>391</v>
      </c>
      <c r="G68" t="s">
        <v>221</v>
      </c>
      <c r="H68" t="s">
        <v>222</v>
      </c>
      <c r="I68" s="31">
        <v>7365566031060</v>
      </c>
      <c r="J68" t="str">
        <f>"0007:" &amp;LEFT('Fakturadresser samt bolag'!$H68,6)&amp;RIGHT('Fakturadresser samt bolag'!$H68,4)</f>
        <v>0007:5566031067</v>
      </c>
      <c r="K68" t="s">
        <v>995</v>
      </c>
      <c r="L68" t="s">
        <v>156</v>
      </c>
      <c r="M68" t="s">
        <v>157</v>
      </c>
      <c r="N68" t="s">
        <v>136</v>
      </c>
    </row>
    <row r="69" spans="1:14" x14ac:dyDescent="0.25">
      <c r="A69" t="str">
        <f>+Sök[[#This Row],[FASTIGHET]]&amp;" - "&amp;Sök[[#This Row],[ADRESS]]</f>
        <v>Kopparhammaren 2 - N Grytsgatan 8, 10, 14</v>
      </c>
      <c r="B69" t="str">
        <f>+Sök[[#This Row],[ADRESS]]&amp;" - "&amp;Sök[[#This Row],[FASTIGHET]]</f>
        <v>N Grytsgatan 8, 10, 14 - Kopparhammaren 2</v>
      </c>
      <c r="C69" t="s">
        <v>512</v>
      </c>
      <c r="D69">
        <v>2201</v>
      </c>
      <c r="E69">
        <v>7222</v>
      </c>
      <c r="F69" t="s">
        <v>513</v>
      </c>
      <c r="G69" t="s">
        <v>221</v>
      </c>
      <c r="H69" t="s">
        <v>222</v>
      </c>
      <c r="I69" s="31">
        <v>7365566031060</v>
      </c>
      <c r="J69" t="str">
        <f>"0007:" &amp;LEFT('Fakturadresser samt bolag'!$H69,6)&amp;RIGHT('Fakturadresser samt bolag'!$H69,4)</f>
        <v>0007:5566031067</v>
      </c>
      <c r="K69" t="s">
        <v>995</v>
      </c>
      <c r="L69" t="s">
        <v>156</v>
      </c>
      <c r="M69" t="s">
        <v>192</v>
      </c>
      <c r="N69" t="s">
        <v>136</v>
      </c>
    </row>
    <row r="70" spans="1:14" x14ac:dyDescent="0.25">
      <c r="A70" t="str">
        <f>+Sök[[#This Row],[FASTIGHET]]&amp;" - "&amp;Sök[[#This Row],[ADRESS]]</f>
        <v>Kopparhammaren 7 - Kungsgatan 56</v>
      </c>
      <c r="B70" t="str">
        <f>+Sök[[#This Row],[ADRESS]]&amp;" - "&amp;Sök[[#This Row],[FASTIGHET]]</f>
        <v>Kungsgatan 56 - Kopparhammaren 7</v>
      </c>
      <c r="C70" t="s">
        <v>514</v>
      </c>
      <c r="D70">
        <v>2201</v>
      </c>
      <c r="E70">
        <v>7223</v>
      </c>
      <c r="F70" t="s">
        <v>515</v>
      </c>
      <c r="G70" t="s">
        <v>221</v>
      </c>
      <c r="H70" t="s">
        <v>222</v>
      </c>
      <c r="I70" s="31">
        <v>7365566031060</v>
      </c>
      <c r="J70" t="str">
        <f>"0007:" &amp;LEFT('Fakturadresser samt bolag'!$H70,6)&amp;RIGHT('Fakturadresser samt bolag'!$H70,4)</f>
        <v>0007:5566031067</v>
      </c>
      <c r="K70" t="s">
        <v>995</v>
      </c>
      <c r="L70" t="s">
        <v>156</v>
      </c>
      <c r="M70" t="s">
        <v>192</v>
      </c>
      <c r="N70" t="s">
        <v>136</v>
      </c>
    </row>
    <row r="71" spans="1:14" x14ac:dyDescent="0.25">
      <c r="A71" t="str">
        <f>+Sök[[#This Row],[FASTIGHET]]&amp;" - "&amp;Sök[[#This Row],[ADRESS]]</f>
        <v>Kopparhusen (k-ställe) - S Grytsgatan 1, S:t Persg 27</v>
      </c>
      <c r="B71" t="str">
        <f>+Sök[[#This Row],[ADRESS]]&amp;" - "&amp;Sök[[#This Row],[FASTIGHET]]</f>
        <v>S Grytsgatan 1, S:t Persg 27 - Kopparhusen (k-ställe)</v>
      </c>
      <c r="C71" t="s">
        <v>1007</v>
      </c>
      <c r="D71">
        <v>2201</v>
      </c>
      <c r="E71">
        <v>7226</v>
      </c>
      <c r="F71" t="s">
        <v>1008</v>
      </c>
      <c r="G71" t="s">
        <v>221</v>
      </c>
      <c r="H71" t="s">
        <v>222</v>
      </c>
      <c r="I71" s="31">
        <v>7365566031060</v>
      </c>
      <c r="J71" t="str">
        <f>"0007:" &amp;LEFT('Fakturadresser samt bolag'!$H71,6)&amp;RIGHT('Fakturadresser samt bolag'!$H71,4)</f>
        <v>0007:5566031067</v>
      </c>
      <c r="K71" t="s">
        <v>995</v>
      </c>
      <c r="L71" t="s">
        <v>156</v>
      </c>
      <c r="M71" t="s">
        <v>192</v>
      </c>
      <c r="N71" s="77" t="s">
        <v>136</v>
      </c>
    </row>
    <row r="72" spans="1:14" x14ac:dyDescent="0.25">
      <c r="A72" t="str">
        <f>+Sök[[#This Row],[FASTIGHET]]&amp;" - "&amp;Sök[[#This Row],[ADRESS]]</f>
        <v>Omformaren 5 (k-ställe) - Hagagatan 4</v>
      </c>
      <c r="B72" t="str">
        <f>+Sök[[#This Row],[ADRESS]]&amp;" - "&amp;Sök[[#This Row],[FASTIGHET]]</f>
        <v>Hagagatan 4 - Omformaren 5 (k-ställe)</v>
      </c>
      <c r="C72" t="s">
        <v>1026</v>
      </c>
      <c r="D72">
        <v>2201</v>
      </c>
      <c r="E72">
        <v>7014</v>
      </c>
      <c r="F72" t="s">
        <v>1025</v>
      </c>
      <c r="G72" t="s">
        <v>221</v>
      </c>
      <c r="H72" t="s">
        <v>222</v>
      </c>
      <c r="I72" s="31">
        <v>7365566031060</v>
      </c>
      <c r="J72" t="str">
        <f>"0007:" &amp;LEFT('Fakturadresser samt bolag'!$H72,6)&amp;RIGHT('Fakturadresser samt bolag'!$H72,4)</f>
        <v>0007:5566031067</v>
      </c>
      <c r="K72" t="s">
        <v>995</v>
      </c>
      <c r="L72" t="s">
        <v>156</v>
      </c>
      <c r="M72" t="s">
        <v>192</v>
      </c>
      <c r="N72" s="77" t="s">
        <v>136</v>
      </c>
    </row>
    <row r="73" spans="1:14" x14ac:dyDescent="0.25">
      <c r="A73" t="str">
        <f>+Sök[[#This Row],[FASTIGHET]]&amp;" - "&amp;Sök[[#This Row],[ADRESS]]</f>
        <v>Omformaren 6 (k-ställe) - Hagagatan 6</v>
      </c>
      <c r="B73" t="str">
        <f>+Sök[[#This Row],[ADRESS]]&amp;" - "&amp;Sök[[#This Row],[FASTIGHET]]</f>
        <v>Hagagatan 6 - Omformaren 6 (k-ställe)</v>
      </c>
      <c r="C73" t="s">
        <v>671</v>
      </c>
      <c r="D73">
        <v>2201</v>
      </c>
      <c r="E73">
        <v>7015</v>
      </c>
      <c r="F73" t="s">
        <v>672</v>
      </c>
      <c r="G73" t="s">
        <v>221</v>
      </c>
      <c r="H73" t="s">
        <v>222</v>
      </c>
      <c r="I73" s="31">
        <v>7365566031060</v>
      </c>
      <c r="J73" t="str">
        <f>"0007:" &amp;LEFT('Fakturadresser samt bolag'!$H73,6)&amp;RIGHT('Fakturadresser samt bolag'!$H73,4)</f>
        <v>0007:5566031067</v>
      </c>
      <c r="K73" t="s">
        <v>995</v>
      </c>
      <c r="L73" t="s">
        <v>156</v>
      </c>
      <c r="M73" t="s">
        <v>192</v>
      </c>
      <c r="N73" t="s">
        <v>136</v>
      </c>
    </row>
    <row r="74" spans="1:14" x14ac:dyDescent="0.25">
      <c r="A74" t="str">
        <f>+Sök[[#This Row],[FASTIGHET]]&amp;" - "&amp;Sök[[#This Row],[ADRESS]]</f>
        <v>Omformaren 7 - Hagagatan 10</v>
      </c>
      <c r="B74" t="str">
        <f>+Sök[[#This Row],[ADRESS]]&amp;" - "&amp;Sök[[#This Row],[FASTIGHET]]</f>
        <v>Hagagatan 10 - Omformaren 7</v>
      </c>
      <c r="C74" t="s">
        <v>673</v>
      </c>
      <c r="D74">
        <v>2201</v>
      </c>
      <c r="E74">
        <v>7016</v>
      </c>
      <c r="F74" t="s">
        <v>674</v>
      </c>
      <c r="G74" t="s">
        <v>221</v>
      </c>
      <c r="H74" t="s">
        <v>222</v>
      </c>
      <c r="I74" s="31">
        <v>7365566031060</v>
      </c>
      <c r="J74" t="str">
        <f>"0007:" &amp;LEFT('Fakturadresser samt bolag'!$H74,6)&amp;RIGHT('Fakturadresser samt bolag'!$H74,4)</f>
        <v>0007:5566031067</v>
      </c>
      <c r="K74" t="s">
        <v>995</v>
      </c>
      <c r="L74" t="s">
        <v>156</v>
      </c>
      <c r="M74" t="s">
        <v>192</v>
      </c>
      <c r="N74" t="s">
        <v>136</v>
      </c>
    </row>
    <row r="75" spans="1:14" x14ac:dyDescent="0.25">
      <c r="A75" t="str">
        <f>+Sök[[#This Row],[FASTIGHET]]&amp;" - "&amp;Sök[[#This Row],[ADRESS]]</f>
        <v>Rotfjärilen 1 - Svärmaregatan 1, 3</v>
      </c>
      <c r="B75" t="str">
        <f>+Sök[[#This Row],[ADRESS]]&amp;" - "&amp;Sök[[#This Row],[FASTIGHET]]</f>
        <v>Svärmaregatan 1, 3 - Rotfjärilen 1</v>
      </c>
      <c r="C75" t="s">
        <v>686</v>
      </c>
      <c r="D75">
        <v>2201</v>
      </c>
      <c r="E75">
        <v>9726</v>
      </c>
      <c r="F75" t="s">
        <v>688</v>
      </c>
      <c r="G75" t="s">
        <v>221</v>
      </c>
      <c r="H75" t="s">
        <v>222</v>
      </c>
      <c r="I75" s="31">
        <v>7365566031060</v>
      </c>
      <c r="J75" t="str">
        <f>"0007:" &amp;LEFT('Fakturadresser samt bolag'!$H75,6)&amp;RIGHT('Fakturadresser samt bolag'!$H75,4)</f>
        <v>0007:5566031067</v>
      </c>
      <c r="K75" t="s">
        <v>995</v>
      </c>
      <c r="L75" t="s">
        <v>156</v>
      </c>
      <c r="M75" t="s">
        <v>192</v>
      </c>
      <c r="N75" t="s">
        <v>136</v>
      </c>
    </row>
    <row r="76" spans="1:14" x14ac:dyDescent="0.25">
      <c r="A76" t="str">
        <f>+Sök[[#This Row],[FASTIGHET]]&amp;" - "&amp;Sök[[#This Row],[ADRESS]]</f>
        <v>Svärdet  8 - Hospitalsgatan  17 mfl</v>
      </c>
      <c r="B76" t="str">
        <f>+Sök[[#This Row],[ADRESS]]&amp;" - "&amp;Sök[[#This Row],[FASTIGHET]]</f>
        <v>Hospitalsgatan  17 mfl - Svärdet  8</v>
      </c>
      <c r="C76" t="s">
        <v>778</v>
      </c>
      <c r="D76">
        <v>2201</v>
      </c>
      <c r="E76">
        <v>9725</v>
      </c>
      <c r="F76" t="s">
        <v>779</v>
      </c>
      <c r="G76" t="s">
        <v>221</v>
      </c>
      <c r="H76" t="s">
        <v>222</v>
      </c>
      <c r="I76" s="31">
        <v>7365566031060</v>
      </c>
      <c r="J76" t="str">
        <f>"0007:" &amp;LEFT('Fakturadresser samt bolag'!$H76,6)&amp;RIGHT('Fakturadresser samt bolag'!$H76,4)</f>
        <v>0007:5566031067</v>
      </c>
      <c r="K76" t="s">
        <v>995</v>
      </c>
      <c r="L76" t="s">
        <v>156</v>
      </c>
      <c r="M76" t="s">
        <v>192</v>
      </c>
      <c r="N76" t="s">
        <v>136</v>
      </c>
    </row>
    <row r="77" spans="1:14" x14ac:dyDescent="0.25">
      <c r="A77" t="str">
        <f>+Sök[[#This Row],[FASTIGHET]]&amp;" - "&amp;Sök[[#This Row],[ADRESS]]</f>
        <v>Vävstolen 8  - S Grytsgatan 4, N Grytsgatan 7, Korsgatan 3</v>
      </c>
      <c r="B77" t="str">
        <f>+Sök[[#This Row],[ADRESS]]&amp;" - "&amp;Sök[[#This Row],[FASTIGHET]]</f>
        <v xml:space="preserve">S Grytsgatan 4, N Grytsgatan 7, Korsgatan 3 - Vävstolen 8 </v>
      </c>
      <c r="C77" t="s">
        <v>902</v>
      </c>
      <c r="D77">
        <v>2201</v>
      </c>
      <c r="E77">
        <v>7221</v>
      </c>
      <c r="F77" t="s">
        <v>903</v>
      </c>
      <c r="G77" t="s">
        <v>221</v>
      </c>
      <c r="H77" t="s">
        <v>222</v>
      </c>
      <c r="I77" s="31">
        <v>7365566031060</v>
      </c>
      <c r="J77" t="str">
        <f>"0007:" &amp;LEFT('Fakturadresser samt bolag'!$H77,6)&amp;RIGHT('Fakturadresser samt bolag'!$H77,4)</f>
        <v>0007:5566031067</v>
      </c>
      <c r="K77" t="s">
        <v>995</v>
      </c>
      <c r="L77" t="s">
        <v>156</v>
      </c>
      <c r="M77" t="s">
        <v>192</v>
      </c>
      <c r="N77" t="s">
        <v>136</v>
      </c>
    </row>
    <row r="78" spans="1:14" x14ac:dyDescent="0.25">
      <c r="A78" t="str">
        <f>+Sök[[#This Row],[FASTIGHET]]&amp;" - "&amp;Sök[[#This Row],[ADRESS]]</f>
        <v>Stjärnan 15 - Slottsgatan 114, 116</v>
      </c>
      <c r="B78" t="str">
        <f>+Sök[[#This Row],[ADRESS]]&amp;" - "&amp;Sök[[#This Row],[FASTIGHET]]</f>
        <v>Slottsgatan 114, 116 - Stjärnan 15</v>
      </c>
      <c r="C78" t="s">
        <v>750</v>
      </c>
      <c r="D78">
        <v>2202</v>
      </c>
      <c r="E78">
        <v>7224</v>
      </c>
      <c r="F78" t="s">
        <v>751</v>
      </c>
      <c r="G78" t="s">
        <v>752</v>
      </c>
      <c r="H78" t="s">
        <v>753</v>
      </c>
      <c r="I78" s="31">
        <v>7369166933472</v>
      </c>
      <c r="J78" t="str">
        <f>"0007:" &amp;LEFT('Fakturadresser samt bolag'!$H78,6)&amp;RIGHT('Fakturadresser samt bolag'!$H78,4)</f>
        <v>0007:9166933474</v>
      </c>
      <c r="K78" t="s">
        <v>995</v>
      </c>
      <c r="L78" t="s">
        <v>156</v>
      </c>
      <c r="M78" t="s">
        <v>192</v>
      </c>
      <c r="N78" t="s">
        <v>136</v>
      </c>
    </row>
    <row r="79" spans="1:14" x14ac:dyDescent="0.25">
      <c r="A79" t="str">
        <f>+Sök[[#This Row],[FASTIGHET]]&amp;" - "&amp;Sök[[#This Row],[ADRESS]]</f>
        <v>Stjärnan 16 - Slottsgatan 114, 116</v>
      </c>
      <c r="B79" t="str">
        <f>+Sök[[#This Row],[ADRESS]]&amp;" - "&amp;Sök[[#This Row],[FASTIGHET]]</f>
        <v>Slottsgatan 114, 116 - Stjärnan 16</v>
      </c>
      <c r="C79" t="s">
        <v>756</v>
      </c>
      <c r="D79">
        <v>2202</v>
      </c>
      <c r="E79">
        <v>7224</v>
      </c>
      <c r="F79" t="s">
        <v>751</v>
      </c>
      <c r="G79" t="s">
        <v>752</v>
      </c>
      <c r="H79" t="s">
        <v>753</v>
      </c>
      <c r="I79" s="31">
        <v>7369166933472</v>
      </c>
      <c r="J79" t="str">
        <f>"0007:" &amp;LEFT('Fakturadresser samt bolag'!$H79,6)&amp;RIGHT('Fakturadresser samt bolag'!$H79,4)</f>
        <v>0007:9166933474</v>
      </c>
      <c r="K79" t="s">
        <v>995</v>
      </c>
      <c r="L79" t="s">
        <v>156</v>
      </c>
      <c r="M79" t="s">
        <v>192</v>
      </c>
      <c r="N79" t="s">
        <v>136</v>
      </c>
    </row>
    <row r="80" spans="1:14" x14ac:dyDescent="0.25">
      <c r="A80" t="str">
        <f>+Sök[[#This Row],[FASTIGHET]]&amp;" - "&amp;Sök[[#This Row],[ADRESS]]</f>
        <v>Idétävlingen 2 - Wallenbergsgatan 4, Teknikringen 8</v>
      </c>
      <c r="B80" t="str">
        <f>+Sök[[#This Row],[ADRESS]]&amp;" - "&amp;Sök[[#This Row],[FASTIGHET]]</f>
        <v>Wallenbergsgatan 4, Teknikringen 8 - Idétävlingen 2</v>
      </c>
      <c r="C80" t="s">
        <v>436</v>
      </c>
      <c r="D80">
        <v>2301</v>
      </c>
      <c r="E80">
        <v>9775</v>
      </c>
      <c r="F80" t="s">
        <v>437</v>
      </c>
      <c r="G80" t="s">
        <v>438</v>
      </c>
      <c r="H80" t="s">
        <v>439</v>
      </c>
      <c r="I80" s="31">
        <v>7365565949694</v>
      </c>
      <c r="J80" t="str">
        <f>"0007:" &amp;LEFT('Fakturadresser samt bolag'!$H80,6)&amp;RIGHT('Fakturadresser samt bolag'!$H80,4)</f>
        <v>0007:5565949699</v>
      </c>
      <c r="K80" t="s">
        <v>995</v>
      </c>
      <c r="L80" t="s">
        <v>156</v>
      </c>
      <c r="M80" t="s">
        <v>157</v>
      </c>
      <c r="N80" t="s">
        <v>136</v>
      </c>
    </row>
    <row r="81" spans="1:14" x14ac:dyDescent="0.25">
      <c r="A81" t="str">
        <f>+Sök[[#This Row],[FASTIGHET]]&amp;" - "&amp;Sök[[#This Row],[ADRESS]]</f>
        <v>Idétävlingen 4 - Wallenbergsgatan 4, Teknikringen 8</v>
      </c>
      <c r="B81" t="str">
        <f>+Sök[[#This Row],[ADRESS]]&amp;" - "&amp;Sök[[#This Row],[FASTIGHET]]</f>
        <v>Wallenbergsgatan 4, Teknikringen 8 - Idétävlingen 4</v>
      </c>
      <c r="C81" t="s">
        <v>440</v>
      </c>
      <c r="D81">
        <v>2301</v>
      </c>
      <c r="E81">
        <v>9767</v>
      </c>
      <c r="F81" t="s">
        <v>437</v>
      </c>
      <c r="G81" t="s">
        <v>438</v>
      </c>
      <c r="H81" t="s">
        <v>439</v>
      </c>
      <c r="I81" s="31">
        <v>7365565949694</v>
      </c>
      <c r="J81" t="str">
        <f>"0007:" &amp;LEFT('Fakturadresser samt bolag'!$H81,6)&amp;RIGHT('Fakturadresser samt bolag'!$H81,4)</f>
        <v>0007:5565949699</v>
      </c>
      <c r="K81" t="s">
        <v>995</v>
      </c>
      <c r="L81" t="s">
        <v>156</v>
      </c>
      <c r="M81" t="s">
        <v>157</v>
      </c>
      <c r="N81" t="s">
        <v>136</v>
      </c>
    </row>
    <row r="82" spans="1:14" x14ac:dyDescent="0.25">
      <c r="A82" t="str">
        <f>+Sök[[#This Row],[FASTIGHET]]&amp;" - "&amp;Sök[[#This Row],[ADRESS]]</f>
        <v>Kondensatorn 1 - Ståthögavägen 48</v>
      </c>
      <c r="B82" t="str">
        <f>+Sök[[#This Row],[ADRESS]]&amp;" - "&amp;Sök[[#This Row],[FASTIGHET]]</f>
        <v>Ståthögavägen 48 - Kondensatorn 1</v>
      </c>
      <c r="C82" t="s">
        <v>508</v>
      </c>
      <c r="D82">
        <v>2301</v>
      </c>
      <c r="E82">
        <v>9776</v>
      </c>
      <c r="F82" t="s">
        <v>509</v>
      </c>
      <c r="G82" t="s">
        <v>438</v>
      </c>
      <c r="H82" t="s">
        <v>439</v>
      </c>
      <c r="I82" s="31">
        <v>7365565949694</v>
      </c>
      <c r="J82" t="str">
        <f>"0007:" &amp;LEFT('Fakturadresser samt bolag'!$H82,6)&amp;RIGHT('Fakturadresser samt bolag'!$H82,4)</f>
        <v>0007:5565949699</v>
      </c>
      <c r="K82" t="s">
        <v>995</v>
      </c>
      <c r="L82" t="s">
        <v>156</v>
      </c>
      <c r="M82" t="s">
        <v>192</v>
      </c>
      <c r="N82" t="s">
        <v>136</v>
      </c>
    </row>
    <row r="83" spans="1:14" x14ac:dyDescent="0.25">
      <c r="A83" t="str">
        <f>+Sök[[#This Row],[FASTIGHET]]&amp;" - "&amp;Sök[[#This Row],[ADRESS]]</f>
        <v>Rådhuset 1 - Drottningg.3,Engelbrektsg.2</v>
      </c>
      <c r="B83" t="str">
        <f>+Sök[[#This Row],[ADRESS]]&amp;" - "&amp;Sök[[#This Row],[FASTIGHET]]</f>
        <v>Drottningg.3,Engelbrektsg.2 - Rådhuset 1</v>
      </c>
      <c r="C83" t="s">
        <v>689</v>
      </c>
      <c r="D83">
        <v>2301</v>
      </c>
      <c r="E83">
        <v>9761</v>
      </c>
      <c r="F83" t="s">
        <v>690</v>
      </c>
      <c r="G83" t="s">
        <v>438</v>
      </c>
      <c r="H83" t="s">
        <v>439</v>
      </c>
      <c r="I83" s="31">
        <v>7365565949694</v>
      </c>
      <c r="J83" t="str">
        <f>"0007:" &amp;LEFT('Fakturadresser samt bolag'!$H83,6)&amp;RIGHT('Fakturadresser samt bolag'!$H83,4)</f>
        <v>0007:5565949699</v>
      </c>
      <c r="K83" t="s">
        <v>995</v>
      </c>
      <c r="L83" t="s">
        <v>156</v>
      </c>
      <c r="M83" t="s">
        <v>691</v>
      </c>
      <c r="N83" t="s">
        <v>136</v>
      </c>
    </row>
    <row r="84" spans="1:14" x14ac:dyDescent="0.25">
      <c r="A84" t="str">
        <f>+Sök[[#This Row],[FASTIGHET]]&amp;" - "&amp;Sök[[#This Row],[ADRESS]]</f>
        <v>Fornminnet 6 - Stenåldersgatan 27</v>
      </c>
      <c r="B84" t="str">
        <f>+Sök[[#This Row],[ADRESS]]&amp;" - "&amp;Sök[[#This Row],[FASTIGHET]]</f>
        <v>Stenåldersgatan 27 - Fornminnet 6</v>
      </c>
      <c r="C84" t="s">
        <v>46</v>
      </c>
      <c r="D84">
        <v>2330</v>
      </c>
      <c r="E84">
        <v>230301</v>
      </c>
      <c r="F84" t="s">
        <v>47</v>
      </c>
      <c r="G84" t="s">
        <v>45</v>
      </c>
      <c r="H84" t="s">
        <v>48</v>
      </c>
      <c r="I84" s="31">
        <v>7365568224996</v>
      </c>
      <c r="J84" t="str">
        <f>"0007:" &amp;LEFT('Fakturadresser samt bolag'!$H84,6)&amp;RIGHT('Fakturadresser samt bolag'!$H84,4)</f>
        <v>0007:5568224991</v>
      </c>
      <c r="K84" t="s">
        <v>995</v>
      </c>
      <c r="L84" t="s">
        <v>19</v>
      </c>
      <c r="M84" t="s">
        <v>30</v>
      </c>
      <c r="N84" t="s">
        <v>136</v>
      </c>
    </row>
    <row r="85" spans="1:14" x14ac:dyDescent="0.25">
      <c r="A85" t="str">
        <f>+Sök[[#This Row],[FASTIGHET]]&amp;" - "&amp;Sök[[#This Row],[ADRESS]]</f>
        <v>Idéskissen 1 - Teknikringen 3</v>
      </c>
      <c r="B85" t="str">
        <f>+Sök[[#This Row],[ADRESS]]&amp;" - "&amp;Sök[[#This Row],[FASTIGHET]]</f>
        <v>Teknikringen 3 - Idéskissen 1</v>
      </c>
      <c r="C85" t="s">
        <v>432</v>
      </c>
      <c r="D85">
        <v>2403</v>
      </c>
      <c r="E85">
        <v>7201</v>
      </c>
      <c r="F85" t="s">
        <v>433</v>
      </c>
      <c r="G85" t="s">
        <v>434</v>
      </c>
      <c r="H85" t="s">
        <v>435</v>
      </c>
      <c r="I85" s="31">
        <v>7369697046443</v>
      </c>
      <c r="J85" t="str">
        <f>"0007:" &amp;LEFT('Fakturadresser samt bolag'!$H85,6)&amp;RIGHT('Fakturadresser samt bolag'!$H85,4)</f>
        <v>0007:9697046440</v>
      </c>
      <c r="K85" t="s">
        <v>995</v>
      </c>
      <c r="L85" t="s">
        <v>156</v>
      </c>
      <c r="M85" t="s">
        <v>157</v>
      </c>
      <c r="N85" t="s">
        <v>136</v>
      </c>
    </row>
    <row r="86" spans="1:14" x14ac:dyDescent="0.25">
      <c r="A86" t="str">
        <f>+Sök[[#This Row],[FASTIGHET]]&amp;" - "&amp;Sök[[#This Row],[ADRESS]]</f>
        <v>Bävern 13 - Hertig Karlsgatan. 2 A-C, 4 A-B</v>
      </c>
      <c r="B86" t="str">
        <f>+Sök[[#This Row],[ADRESS]]&amp;" - "&amp;Sök[[#This Row],[FASTIGHET]]</f>
        <v>Hertig Karlsgatan. 2 A-C, 4 A-B - Bävern 13</v>
      </c>
      <c r="C86" t="s">
        <v>251</v>
      </c>
      <c r="D86">
        <v>2405</v>
      </c>
      <c r="E86">
        <v>7208</v>
      </c>
      <c r="F86" t="s">
        <v>252</v>
      </c>
      <c r="G86" t="s">
        <v>253</v>
      </c>
      <c r="H86" t="s">
        <v>254</v>
      </c>
      <c r="I86" s="31">
        <v>7369697087217</v>
      </c>
      <c r="J86" t="str">
        <f>"0007:" &amp;LEFT('Fakturadresser samt bolag'!$H86,6)&amp;RIGHT('Fakturadresser samt bolag'!$H86,4)</f>
        <v>0007:9697087212</v>
      </c>
      <c r="K86" t="s">
        <v>995</v>
      </c>
      <c r="L86" t="s">
        <v>156</v>
      </c>
      <c r="M86" t="s">
        <v>157</v>
      </c>
      <c r="N86" t="s">
        <v>136</v>
      </c>
    </row>
    <row r="87" spans="1:14" x14ac:dyDescent="0.25">
      <c r="A87" t="str">
        <f>+Sök[[#This Row],[FASTIGHET]]&amp;" - "&amp;Sök[[#This Row],[ADRESS]]</f>
        <v>Glasbiten 1 - Attorpsgatan 2</v>
      </c>
      <c r="B87" t="str">
        <f>+Sök[[#This Row],[ADRESS]]&amp;" - "&amp;Sök[[#This Row],[FASTIGHET]]</f>
        <v>Attorpsgatan 2 - Glasbiten 1</v>
      </c>
      <c r="C87" t="s">
        <v>355</v>
      </c>
      <c r="D87">
        <v>2405</v>
      </c>
      <c r="E87">
        <v>7205</v>
      </c>
      <c r="F87" t="s">
        <v>356</v>
      </c>
      <c r="G87" t="s">
        <v>253</v>
      </c>
      <c r="H87" t="s">
        <v>254</v>
      </c>
      <c r="I87" s="31">
        <v>7369697087217</v>
      </c>
      <c r="J87" t="str">
        <f>"0007:" &amp;LEFT('Fakturadresser samt bolag'!$H87,6)&amp;RIGHT('Fakturadresser samt bolag'!$H87,4)</f>
        <v>0007:9697087212</v>
      </c>
      <c r="K87" t="s">
        <v>995</v>
      </c>
      <c r="L87" t="s">
        <v>156</v>
      </c>
      <c r="M87" t="s">
        <v>157</v>
      </c>
      <c r="N87" t="s">
        <v>136</v>
      </c>
    </row>
    <row r="88" spans="1:14" x14ac:dyDescent="0.25">
      <c r="A88" t="str">
        <f>+Sök[[#This Row],[FASTIGHET]]&amp;" - "&amp;Sök[[#This Row],[ADRESS]]</f>
        <v>Diket 10 - Drottninggatan 66, Nygatan 93</v>
      </c>
      <c r="B88" t="str">
        <f>+Sök[[#This Row],[ADRESS]]&amp;" - "&amp;Sök[[#This Row],[FASTIGHET]]</f>
        <v>Drottninggatan 66, Nygatan 93 - Diket 10</v>
      </c>
      <c r="C88" t="s">
        <v>259</v>
      </c>
      <c r="D88">
        <v>2407</v>
      </c>
      <c r="E88">
        <v>7210</v>
      </c>
      <c r="F88" t="s">
        <v>260</v>
      </c>
      <c r="G88" t="s">
        <v>261</v>
      </c>
      <c r="H88" t="s">
        <v>262</v>
      </c>
      <c r="I88" s="31">
        <v>7369697087194</v>
      </c>
      <c r="J88" t="str">
        <f>"0007:" &amp;LEFT('Fakturadresser samt bolag'!$H88,6)&amp;RIGHT('Fakturadresser samt bolag'!$H88,4)</f>
        <v>0007:9697087196</v>
      </c>
      <c r="K88" t="s">
        <v>995</v>
      </c>
      <c r="L88" t="s">
        <v>156</v>
      </c>
      <c r="M88" t="s">
        <v>192</v>
      </c>
      <c r="N88" t="s">
        <v>136</v>
      </c>
    </row>
    <row r="89" spans="1:14" x14ac:dyDescent="0.25">
      <c r="A89" t="str">
        <f>+Sök[[#This Row],[FASTIGHET]]&amp;" - "&amp;Sök[[#This Row],[ADRESS]]</f>
        <v>Boländerna 33:2 - Kungsängsvägen 15 mfl</v>
      </c>
      <c r="B89" t="str">
        <f>+Sök[[#This Row],[ADRESS]]&amp;" - "&amp;Sök[[#This Row],[FASTIGHET]]</f>
        <v>Kungsängsvägen 15 mfl - Boländerna 33:2</v>
      </c>
      <c r="C89" t="s">
        <v>212</v>
      </c>
      <c r="D89">
        <v>2503</v>
      </c>
      <c r="E89">
        <v>7124</v>
      </c>
      <c r="F89" t="s">
        <v>213</v>
      </c>
      <c r="G89" t="s">
        <v>214</v>
      </c>
      <c r="H89" t="s">
        <v>215</v>
      </c>
      <c r="I89" s="31">
        <v>7365567618970</v>
      </c>
      <c r="J89" t="str">
        <f>"0007:" &amp;LEFT('Fakturadresser samt bolag'!$H89,6)&amp;RIGHT('Fakturadresser samt bolag'!$H89,4)</f>
        <v>0007:5567618979</v>
      </c>
      <c r="K89" t="s">
        <v>995</v>
      </c>
      <c r="L89" t="s">
        <v>1012</v>
      </c>
      <c r="M89" t="s">
        <v>216</v>
      </c>
      <c r="N89" t="s">
        <v>136</v>
      </c>
    </row>
    <row r="90" spans="1:14" x14ac:dyDescent="0.25">
      <c r="A90" t="str">
        <f>+Sök[[#This Row],[FASTIGHET]]&amp;" - "&amp;Sök[[#This Row],[ADRESS]]</f>
        <v>Gastuben 5 - Björnövägen 8</v>
      </c>
      <c r="B90" t="str">
        <f>+Sök[[#This Row],[ADRESS]]&amp;" - "&amp;Sök[[#This Row],[FASTIGHET]]</f>
        <v>Björnövägen 8 - Gastuben 5</v>
      </c>
      <c r="C90" t="s">
        <v>347</v>
      </c>
      <c r="D90">
        <v>2601</v>
      </c>
      <c r="E90">
        <v>7023</v>
      </c>
      <c r="F90" t="s">
        <v>348</v>
      </c>
      <c r="G90" t="s">
        <v>209</v>
      </c>
      <c r="H90" t="s">
        <v>210</v>
      </c>
      <c r="I90" s="31">
        <v>7365565949830</v>
      </c>
      <c r="J90" t="str">
        <f>"0007:" &amp;LEFT('Fakturadresser samt bolag'!$H90,6)&amp;RIGHT('Fakturadresser samt bolag'!$H90,4)</f>
        <v>0007:5565949830</v>
      </c>
      <c r="K90" t="s">
        <v>995</v>
      </c>
      <c r="L90" t="s">
        <v>1012</v>
      </c>
      <c r="M90" t="s">
        <v>211</v>
      </c>
      <c r="N90" t="s">
        <v>136</v>
      </c>
    </row>
    <row r="91" spans="1:14" x14ac:dyDescent="0.25">
      <c r="A91" t="str">
        <f>+Sök[[#This Row],[FASTIGHET]]&amp;" - "&amp;Sök[[#This Row],[ADRESS]]</f>
        <v>Klas 8 - Smedjegatan 15</v>
      </c>
      <c r="B91" t="str">
        <f>+Sök[[#This Row],[ADRESS]]&amp;" - "&amp;Sök[[#This Row],[FASTIGHET]]</f>
        <v>Smedjegatan 15 - Klas 8</v>
      </c>
      <c r="C91" t="s">
        <v>480</v>
      </c>
      <c r="D91">
        <v>2601</v>
      </c>
      <c r="E91">
        <v>7026</v>
      </c>
      <c r="F91" t="s">
        <v>481</v>
      </c>
      <c r="G91" t="s">
        <v>209</v>
      </c>
      <c r="H91" t="s">
        <v>210</v>
      </c>
      <c r="I91" s="31">
        <v>7365565949830</v>
      </c>
      <c r="J91" t="str">
        <f>"0007:" &amp;LEFT('Fakturadresser samt bolag'!$H91,6)&amp;RIGHT('Fakturadresser samt bolag'!$H91,4)</f>
        <v>0007:5565949830</v>
      </c>
      <c r="K91" t="s">
        <v>995</v>
      </c>
      <c r="L91" t="s">
        <v>1012</v>
      </c>
      <c r="M91" t="s">
        <v>211</v>
      </c>
      <c r="N91" t="s">
        <v>136</v>
      </c>
    </row>
    <row r="92" spans="1:14" x14ac:dyDescent="0.25">
      <c r="A92" t="str">
        <f>+Sök[[#This Row],[FASTIGHET]]&amp;" - "&amp;Sök[[#This Row],[ADRESS]]</f>
        <v>Leif 19 - Hantverkargatan 2</v>
      </c>
      <c r="B92" t="str">
        <f>+Sök[[#This Row],[ADRESS]]&amp;" - "&amp;Sök[[#This Row],[FASTIGHET]]</f>
        <v>Hantverkargatan 2 - Leif 19</v>
      </c>
      <c r="C92" t="s">
        <v>549</v>
      </c>
      <c r="D92">
        <v>2601</v>
      </c>
      <c r="E92">
        <v>7028</v>
      </c>
      <c r="F92" t="s">
        <v>550</v>
      </c>
      <c r="G92" t="s">
        <v>209</v>
      </c>
      <c r="H92" t="s">
        <v>210</v>
      </c>
      <c r="I92" s="31">
        <v>7365565949830</v>
      </c>
      <c r="J92" t="str">
        <f>"0007:" &amp;LEFT('Fakturadresser samt bolag'!$H92,6)&amp;RIGHT('Fakturadresser samt bolag'!$H92,4)</f>
        <v>0007:5565949830</v>
      </c>
      <c r="K92" t="s">
        <v>995</v>
      </c>
      <c r="L92" t="s">
        <v>1012</v>
      </c>
      <c r="M92" t="s">
        <v>211</v>
      </c>
      <c r="N92" t="s">
        <v>136</v>
      </c>
    </row>
    <row r="93" spans="1:14" x14ac:dyDescent="0.25">
      <c r="A93" t="str">
        <f>+Sök[[#This Row],[FASTIGHET]]&amp;" - "&amp;Sök[[#This Row],[ADRESS]]</f>
        <v>Sigurd 3 - Sigurdsgatan 27, 29, 31, 33, 35, 37</v>
      </c>
      <c r="B93" t="str">
        <f>+Sök[[#This Row],[ADRESS]]&amp;" - "&amp;Sök[[#This Row],[FASTIGHET]]</f>
        <v>Sigurdsgatan 27, 29, 31, 33, 35, 37 - Sigurd 3</v>
      </c>
      <c r="C93" t="s">
        <v>696</v>
      </c>
      <c r="D93">
        <v>2601</v>
      </c>
      <c r="E93">
        <v>7061</v>
      </c>
      <c r="F93" t="s">
        <v>697</v>
      </c>
      <c r="G93" t="s">
        <v>209</v>
      </c>
      <c r="H93" t="s">
        <v>210</v>
      </c>
      <c r="I93" s="31">
        <v>7365565949830</v>
      </c>
      <c r="J93" t="str">
        <f>"0007:" &amp;LEFT('Fakturadresser samt bolag'!$H93,6)&amp;RIGHT('Fakturadresser samt bolag'!$H93,4)</f>
        <v>0007:5565949830</v>
      </c>
      <c r="K93" t="s">
        <v>995</v>
      </c>
      <c r="L93" t="s">
        <v>1012</v>
      </c>
      <c r="M93" t="s">
        <v>211</v>
      </c>
      <c r="N93" t="s">
        <v>136</v>
      </c>
    </row>
    <row r="94" spans="1:14" x14ac:dyDescent="0.25">
      <c r="A94" t="str">
        <f>+Sök[[#This Row],[FASTIGHET]]&amp;" - "&amp;Sök[[#This Row],[ADRESS]]</f>
        <v>Stensborg 4 - Sjöhagsvägen 4</v>
      </c>
      <c r="B94" t="str">
        <f>+Sök[[#This Row],[ADRESS]]&amp;" - "&amp;Sök[[#This Row],[FASTIGHET]]</f>
        <v>Sjöhagsvägen 4 - Stensborg 4</v>
      </c>
      <c r="C94" t="s">
        <v>742</v>
      </c>
      <c r="D94">
        <v>2601</v>
      </c>
      <c r="E94">
        <v>7060</v>
      </c>
      <c r="F94" t="s">
        <v>743</v>
      </c>
      <c r="G94" t="s">
        <v>209</v>
      </c>
      <c r="H94" t="s">
        <v>210</v>
      </c>
      <c r="I94" s="31">
        <v>7365565949830</v>
      </c>
      <c r="J94" t="str">
        <f>"0007:" &amp;LEFT('Fakturadresser samt bolag'!$H94,6)&amp;RIGHT('Fakturadresser samt bolag'!$H94,4)</f>
        <v>0007:5565949830</v>
      </c>
      <c r="K94" t="s">
        <v>995</v>
      </c>
      <c r="L94" t="s">
        <v>1012</v>
      </c>
      <c r="M94" t="s">
        <v>211</v>
      </c>
      <c r="N94" t="s">
        <v>136</v>
      </c>
    </row>
    <row r="95" spans="1:14" x14ac:dyDescent="0.25">
      <c r="A95" t="str">
        <f>+Sök[[#This Row],[FASTIGHET]]&amp;" - "&amp;Sök[[#This Row],[ADRESS]]</f>
        <v>Gustavsvik 13 - Sjöhagsvägen 3, 5, 7, Stensborgsgatan 2</v>
      </c>
      <c r="B95" t="str">
        <f>+Sök[[#This Row],[ADRESS]]&amp;" - "&amp;Sök[[#This Row],[FASTIGHET]]</f>
        <v>Sjöhagsvägen 3, 5, 7, Stensborgsgatan 2 - Gustavsvik 13</v>
      </c>
      <c r="C95" t="s">
        <v>384</v>
      </c>
      <c r="D95">
        <v>2603</v>
      </c>
      <c r="E95">
        <v>7071</v>
      </c>
      <c r="F95" t="s">
        <v>385</v>
      </c>
      <c r="G95" t="s">
        <v>386</v>
      </c>
      <c r="H95" t="s">
        <v>387</v>
      </c>
      <c r="I95" s="31">
        <v>7365566328955</v>
      </c>
      <c r="J95" t="str">
        <f>"0007:" &amp;LEFT('Fakturadresser samt bolag'!$H95,6)&amp;RIGHT('Fakturadresser samt bolag'!$H95,4)</f>
        <v>0007:5566328950</v>
      </c>
      <c r="K95" t="s">
        <v>995</v>
      </c>
      <c r="L95" t="s">
        <v>1012</v>
      </c>
      <c r="M95" t="s">
        <v>211</v>
      </c>
      <c r="N95" t="s">
        <v>136</v>
      </c>
    </row>
    <row r="96" spans="1:14" x14ac:dyDescent="0.25">
      <c r="A96" t="str">
        <f>+Sök[[#This Row],[FASTIGHET]]&amp;" - "&amp;Sök[[#This Row],[ADRESS]]</f>
        <v>Icander 1 - Stensborgsgatan 1</v>
      </c>
      <c r="B96" t="str">
        <f>+Sök[[#This Row],[ADRESS]]&amp;" - "&amp;Sök[[#This Row],[FASTIGHET]]</f>
        <v>Stensborgsgatan 1 - Icander 1</v>
      </c>
      <c r="C96" t="s">
        <v>418</v>
      </c>
      <c r="D96">
        <v>2603</v>
      </c>
      <c r="E96">
        <v>7073</v>
      </c>
      <c r="F96" t="s">
        <v>419</v>
      </c>
      <c r="G96" t="s">
        <v>386</v>
      </c>
      <c r="H96" t="s">
        <v>387</v>
      </c>
      <c r="I96" s="31">
        <v>7365566328955</v>
      </c>
      <c r="J96" t="str">
        <f>"0007:" &amp;LEFT('Fakturadresser samt bolag'!$H96,6)&amp;RIGHT('Fakturadresser samt bolag'!$H96,4)</f>
        <v>0007:5566328950</v>
      </c>
      <c r="K96" t="s">
        <v>995</v>
      </c>
      <c r="L96" t="s">
        <v>1012</v>
      </c>
      <c r="M96" t="s">
        <v>211</v>
      </c>
      <c r="N96" t="s">
        <v>136</v>
      </c>
    </row>
    <row r="97" spans="1:14" x14ac:dyDescent="0.25">
      <c r="A97" t="str">
        <f>+Sök[[#This Row],[FASTIGHET]]&amp;" - "&amp;Sök[[#This Row],[ADRESS]]</f>
        <v>Västerås 2:5 - Stensborgsgatan 4</v>
      </c>
      <c r="B97" t="str">
        <f>+Sök[[#This Row],[ADRESS]]&amp;" - "&amp;Sök[[#This Row],[FASTIGHET]]</f>
        <v>Stensborgsgatan 4 - Västerås 2:5</v>
      </c>
      <c r="C97" t="s">
        <v>900</v>
      </c>
      <c r="D97">
        <v>2603</v>
      </c>
      <c r="E97">
        <v>7070</v>
      </c>
      <c r="F97" t="s">
        <v>901</v>
      </c>
      <c r="G97" t="s">
        <v>386</v>
      </c>
      <c r="H97" t="s">
        <v>387</v>
      </c>
      <c r="I97" s="31">
        <v>7365566328955</v>
      </c>
      <c r="J97" t="str">
        <f>"0007:" &amp;LEFT('Fakturadresser samt bolag'!$H97,6)&amp;RIGHT('Fakturadresser samt bolag'!$H97,4)</f>
        <v>0007:5566328950</v>
      </c>
      <c r="K97" t="s">
        <v>995</v>
      </c>
      <c r="L97" t="s">
        <v>1012</v>
      </c>
      <c r="M97" t="s">
        <v>211</v>
      </c>
      <c r="N97" t="s">
        <v>136</v>
      </c>
    </row>
    <row r="98" spans="1:14" x14ac:dyDescent="0.25">
      <c r="A98" t="str">
        <f>+Sök[[#This Row],[FASTIGHET]]&amp;" - "&amp;Sök[[#This Row],[ADRESS]]</f>
        <v>Isafjord 4 &amp; 5 - Grönlandsgången 6, Torshamnsgatan 21, 23</v>
      </c>
      <c r="B98" t="str">
        <f>+Sök[[#This Row],[ADRESS]]&amp;" - "&amp;Sök[[#This Row],[FASTIGHET]]</f>
        <v>Grönlandsgången 6, Torshamnsgatan 21, 23 - Isafjord 4 &amp; 5</v>
      </c>
      <c r="C98" t="s">
        <v>446</v>
      </c>
      <c r="D98">
        <v>2605</v>
      </c>
      <c r="E98">
        <v>7354</v>
      </c>
      <c r="F98" t="s">
        <v>447</v>
      </c>
      <c r="G98" t="s">
        <v>448</v>
      </c>
      <c r="H98" t="s">
        <v>449</v>
      </c>
      <c r="I98" s="31">
        <v>7365567087349</v>
      </c>
      <c r="J98" t="str">
        <f>"0007:" &amp;LEFT('Fakturadresser samt bolag'!$H98,6)&amp;RIGHT('Fakturadresser samt bolag'!$H98,4)</f>
        <v>0007:5567087340</v>
      </c>
      <c r="K98" t="s">
        <v>995</v>
      </c>
      <c r="L98" t="s">
        <v>1012</v>
      </c>
      <c r="M98" t="s">
        <v>149</v>
      </c>
      <c r="N98" t="s">
        <v>136</v>
      </c>
    </row>
    <row r="99" spans="1:14" x14ac:dyDescent="0.25">
      <c r="A99" t="str">
        <f>+Sök[[#This Row],[FASTIGHET]]&amp;" - "&amp;Sök[[#This Row],[ADRESS]]</f>
        <v>Kardborren 13 - Kanalvägen 15, 17</v>
      </c>
      <c r="B99" t="str">
        <f>+Sök[[#This Row],[ADRESS]]&amp;" - "&amp;Sök[[#This Row],[FASTIGHET]]</f>
        <v>Kanalvägen 15, 17 - Kardborren 13</v>
      </c>
      <c r="C99" t="s">
        <v>476</v>
      </c>
      <c r="D99">
        <v>2606</v>
      </c>
      <c r="E99">
        <v>7357</v>
      </c>
      <c r="F99" t="s">
        <v>477</v>
      </c>
      <c r="G99" t="s">
        <v>474</v>
      </c>
      <c r="H99" t="s">
        <v>475</v>
      </c>
      <c r="I99" s="31">
        <v>7365567087394</v>
      </c>
      <c r="J99" t="str">
        <f>"0007:" &amp;LEFT('Fakturadresser samt bolag'!$H99,6)&amp;RIGHT('Fakturadresser samt bolag'!$H99,4)</f>
        <v>0007:5567087399</v>
      </c>
      <c r="K99" t="s">
        <v>995</v>
      </c>
      <c r="L99" t="s">
        <v>1011</v>
      </c>
      <c r="M99" t="s">
        <v>36</v>
      </c>
      <c r="N99" t="s">
        <v>136</v>
      </c>
    </row>
    <row r="100" spans="1:14" x14ac:dyDescent="0.25">
      <c r="A100" t="str">
        <f>+Sök[[#This Row],[FASTIGHET]]&amp;" - "&amp;Sök[[#This Row],[ADRESS]]</f>
        <v>Borg 3 - Strömögatan 5</v>
      </c>
      <c r="B100" t="str">
        <f>+Sök[[#This Row],[ADRESS]]&amp;" - "&amp;Sök[[#This Row],[FASTIGHET]]</f>
        <v>Strömögatan 5 - Borg 3</v>
      </c>
      <c r="C100" t="s">
        <v>229</v>
      </c>
      <c r="D100">
        <v>2608</v>
      </c>
      <c r="E100">
        <v>7429</v>
      </c>
      <c r="F100" t="s">
        <v>230</v>
      </c>
      <c r="G100" t="s">
        <v>231</v>
      </c>
      <c r="H100" t="s">
        <v>232</v>
      </c>
      <c r="I100" s="31">
        <v>7365567402852</v>
      </c>
      <c r="J100" t="str">
        <f>"0007:" &amp;LEFT('Fakturadresser samt bolag'!$H100,6)&amp;RIGHT('Fakturadresser samt bolag'!$H100,4)</f>
        <v>0007:5567402853</v>
      </c>
      <c r="K100" t="s">
        <v>995</v>
      </c>
      <c r="L100" t="s">
        <v>1012</v>
      </c>
      <c r="M100" t="s">
        <v>149</v>
      </c>
      <c r="N100" t="s">
        <v>136</v>
      </c>
    </row>
    <row r="101" spans="1:14" x14ac:dyDescent="0.25">
      <c r="A101" t="str">
        <f>+Sök[[#This Row],[FASTIGHET]]&amp;" - "&amp;Sök[[#This Row],[ADRESS]]</f>
        <v>Borg 6 - Strömögatan 7, Vågögatan 8</v>
      </c>
      <c r="B101" t="str">
        <f>+Sök[[#This Row],[ADRESS]]&amp;" - "&amp;Sök[[#This Row],[FASTIGHET]]</f>
        <v>Strömögatan 7, Vågögatan 8 - Borg 6</v>
      </c>
      <c r="C101" t="s">
        <v>237</v>
      </c>
      <c r="D101">
        <v>2608</v>
      </c>
      <c r="E101">
        <v>7430</v>
      </c>
      <c r="F101" t="s">
        <v>238</v>
      </c>
      <c r="G101" t="s">
        <v>231</v>
      </c>
      <c r="H101" t="s">
        <v>232</v>
      </c>
      <c r="I101" s="31">
        <v>7365567402852</v>
      </c>
      <c r="J101" t="str">
        <f>"0007:" &amp;LEFT('Fakturadresser samt bolag'!$H101,6)&amp;RIGHT('Fakturadresser samt bolag'!$H101,4)</f>
        <v>0007:5567402853</v>
      </c>
      <c r="K101" t="s">
        <v>995</v>
      </c>
      <c r="L101" t="s">
        <v>1012</v>
      </c>
      <c r="M101" t="s">
        <v>149</v>
      </c>
      <c r="N101" t="s">
        <v>136</v>
      </c>
    </row>
    <row r="102" spans="1:14" x14ac:dyDescent="0.25">
      <c r="A102" t="str">
        <f>+Sök[[#This Row],[FASTIGHET]]&amp;" - "&amp;Sök[[#This Row],[ADRESS]]</f>
        <v>Borg 4 - Vågögatan 6</v>
      </c>
      <c r="B102" t="str">
        <f>+Sök[[#This Row],[ADRESS]]&amp;" - "&amp;Sök[[#This Row],[FASTIGHET]]</f>
        <v>Vågögatan 6 - Borg 4</v>
      </c>
      <c r="C102" t="s">
        <v>233</v>
      </c>
      <c r="D102">
        <v>2609</v>
      </c>
      <c r="E102">
        <v>7540</v>
      </c>
      <c r="F102" t="s">
        <v>234</v>
      </c>
      <c r="G102" t="s">
        <v>235</v>
      </c>
      <c r="H102" t="s">
        <v>236</v>
      </c>
      <c r="I102" s="31">
        <v>7365566330149</v>
      </c>
      <c r="J102" t="str">
        <f>"0007:" &amp;LEFT('Fakturadresser samt bolag'!$H102,6)&amp;RIGHT('Fakturadresser samt bolag'!$H102,4)</f>
        <v>0007:5566330147</v>
      </c>
      <c r="K102" t="s">
        <v>995</v>
      </c>
      <c r="L102" t="s">
        <v>1012</v>
      </c>
      <c r="M102" t="s">
        <v>149</v>
      </c>
      <c r="N102" t="s">
        <v>136</v>
      </c>
    </row>
    <row r="103" spans="1:14" x14ac:dyDescent="0.25">
      <c r="A103" t="str">
        <f>+Sök[[#This Row],[FASTIGHET]]&amp;" - "&amp;Sök[[#This Row],[ADRESS]]</f>
        <v>Fyrislund 6:6 gemensamt - Rapsgatan 7</v>
      </c>
      <c r="B103" t="str">
        <f>+Sök[[#This Row],[ADRESS]]&amp;" - "&amp;Sök[[#This Row],[FASTIGHET]]</f>
        <v>Rapsgatan 7 - Fyrislund 6:6 gemensamt</v>
      </c>
      <c r="C103" t="s">
        <v>307</v>
      </c>
      <c r="D103">
        <v>2701</v>
      </c>
      <c r="E103">
        <v>7302</v>
      </c>
      <c r="F103" t="s">
        <v>308</v>
      </c>
      <c r="G103" t="s">
        <v>309</v>
      </c>
      <c r="H103" t="s">
        <v>310</v>
      </c>
      <c r="I103" s="31">
        <v>7365565949854</v>
      </c>
      <c r="J103" t="str">
        <f>"0007:" &amp;LEFT('Fakturadresser samt bolag'!$H103,6)&amp;RIGHT('Fakturadresser samt bolag'!$H103,4)</f>
        <v>0007:5565949855</v>
      </c>
      <c r="K103" t="s">
        <v>995</v>
      </c>
      <c r="L103" t="s">
        <v>1012</v>
      </c>
      <c r="M103" t="s">
        <v>216</v>
      </c>
      <c r="N103" t="s">
        <v>136</v>
      </c>
    </row>
    <row r="104" spans="1:14" x14ac:dyDescent="0.25">
      <c r="A104" t="str">
        <f>+Sök[[#This Row],[FASTIGHET]]&amp;" - "&amp;Sök[[#This Row],[ADRESS]]</f>
        <v>Fyrislund 6:6 Hus 13/14 - Rapsgatan 7</v>
      </c>
      <c r="B104" t="str">
        <f>+Sök[[#This Row],[ADRESS]]&amp;" - "&amp;Sök[[#This Row],[FASTIGHET]]</f>
        <v>Rapsgatan 7 - Fyrislund 6:6 Hus 13/14</v>
      </c>
      <c r="C104" t="s">
        <v>311</v>
      </c>
      <c r="D104">
        <v>2701</v>
      </c>
      <c r="E104">
        <v>7313</v>
      </c>
      <c r="F104" t="s">
        <v>308</v>
      </c>
      <c r="G104" t="s">
        <v>309</v>
      </c>
      <c r="H104" t="s">
        <v>310</v>
      </c>
      <c r="I104" s="31">
        <v>7365565949854</v>
      </c>
      <c r="J104" t="str">
        <f>"0007:" &amp;LEFT('Fakturadresser samt bolag'!$H104,6)&amp;RIGHT('Fakturadresser samt bolag'!$H104,4)</f>
        <v>0007:5565949855</v>
      </c>
      <c r="K104" t="s">
        <v>995</v>
      </c>
      <c r="L104" t="s">
        <v>1012</v>
      </c>
      <c r="M104" t="s">
        <v>216</v>
      </c>
      <c r="N104" t="s">
        <v>136</v>
      </c>
    </row>
    <row r="105" spans="1:14" x14ac:dyDescent="0.25">
      <c r="A105" t="str">
        <f>+Sök[[#This Row],[FASTIGHET]]&amp;" - "&amp;Sök[[#This Row],[ADRESS]]</f>
        <v>Fyrislund 6:6 Hus 4B - Rapsgatan 7</v>
      </c>
      <c r="B105" t="str">
        <f>+Sök[[#This Row],[ADRESS]]&amp;" - "&amp;Sök[[#This Row],[FASTIGHET]]</f>
        <v>Rapsgatan 7 - Fyrislund 6:6 Hus 4B</v>
      </c>
      <c r="C105" t="s">
        <v>312</v>
      </c>
      <c r="D105">
        <v>2701</v>
      </c>
      <c r="E105">
        <v>7308</v>
      </c>
      <c r="F105" t="s">
        <v>308</v>
      </c>
      <c r="G105" t="s">
        <v>309</v>
      </c>
      <c r="H105" t="s">
        <v>310</v>
      </c>
      <c r="I105" s="31">
        <v>7365565949854</v>
      </c>
      <c r="J105" t="str">
        <f>"0007:" &amp;LEFT('Fakturadresser samt bolag'!$H105,6)&amp;RIGHT('Fakturadresser samt bolag'!$H105,4)</f>
        <v>0007:5565949855</v>
      </c>
      <c r="K105" t="s">
        <v>995</v>
      </c>
      <c r="L105" t="s">
        <v>1012</v>
      </c>
      <c r="M105" t="s">
        <v>216</v>
      </c>
      <c r="N105" t="s">
        <v>136</v>
      </c>
    </row>
    <row r="106" spans="1:14" x14ac:dyDescent="0.25">
      <c r="A106" t="str">
        <f>+Sök[[#This Row],[FASTIGHET]]&amp;" - "&amp;Sök[[#This Row],[ADRESS]]</f>
        <v>Fyrislund 6:6 Hus 51 - Rapsgatan 7</v>
      </c>
      <c r="B106" t="str">
        <f>+Sök[[#This Row],[ADRESS]]&amp;" - "&amp;Sök[[#This Row],[FASTIGHET]]</f>
        <v>Rapsgatan 7 - Fyrislund 6:6 Hus 51</v>
      </c>
      <c r="C106" t="s">
        <v>313</v>
      </c>
      <c r="D106">
        <v>2701</v>
      </c>
      <c r="E106">
        <v>7319</v>
      </c>
      <c r="F106" t="s">
        <v>308</v>
      </c>
      <c r="G106" t="s">
        <v>309</v>
      </c>
      <c r="H106" t="s">
        <v>310</v>
      </c>
      <c r="I106" s="31">
        <v>7365565949854</v>
      </c>
      <c r="J106" t="str">
        <f>"0007:" &amp;LEFT('Fakturadresser samt bolag'!$H106,6)&amp;RIGHT('Fakturadresser samt bolag'!$H106,4)</f>
        <v>0007:5565949855</v>
      </c>
      <c r="K106" t="s">
        <v>995</v>
      </c>
      <c r="L106" t="s">
        <v>1012</v>
      </c>
      <c r="M106" t="s">
        <v>216</v>
      </c>
      <c r="N106" t="s">
        <v>136</v>
      </c>
    </row>
    <row r="107" spans="1:14" x14ac:dyDescent="0.25">
      <c r="A107" t="str">
        <f>+Sök[[#This Row],[FASTIGHET]]&amp;" - "&amp;Sök[[#This Row],[ADRESS]]</f>
        <v>Fyrislund 6:6 Hus med port - Rapsgatan 7</v>
      </c>
      <c r="B107" t="str">
        <f>+Sök[[#This Row],[ADRESS]]&amp;" - "&amp;Sök[[#This Row],[FASTIGHET]]</f>
        <v>Rapsgatan 7 - Fyrislund 6:6 Hus med port</v>
      </c>
      <c r="C107" t="s">
        <v>314</v>
      </c>
      <c r="D107">
        <v>2701</v>
      </c>
      <c r="E107">
        <v>7298</v>
      </c>
      <c r="F107" t="s">
        <v>308</v>
      </c>
      <c r="G107" t="s">
        <v>309</v>
      </c>
      <c r="H107" t="s">
        <v>310</v>
      </c>
      <c r="I107" s="31">
        <v>7365565949854</v>
      </c>
      <c r="J107" t="str">
        <f>"0007:" &amp;LEFT('Fakturadresser samt bolag'!$H107,6)&amp;RIGHT('Fakturadresser samt bolag'!$H107,4)</f>
        <v>0007:5565949855</v>
      </c>
      <c r="K107" t="s">
        <v>995</v>
      </c>
      <c r="L107" t="s">
        <v>1012</v>
      </c>
      <c r="M107" t="s">
        <v>216</v>
      </c>
      <c r="N107" t="s">
        <v>136</v>
      </c>
    </row>
    <row r="108" spans="1:14" x14ac:dyDescent="0.25">
      <c r="A108" t="str">
        <f>+Sök[[#This Row],[FASTIGHET]]&amp;" - "&amp;Sök[[#This Row],[ADRESS]]</f>
        <v>Fyrislund 6:6 Ica - Rapsgatan 13</v>
      </c>
      <c r="B108" t="str">
        <f>+Sök[[#This Row],[ADRESS]]&amp;" - "&amp;Sök[[#This Row],[FASTIGHET]]</f>
        <v>Rapsgatan 13 - Fyrislund 6:6 Ica</v>
      </c>
      <c r="C108" t="s">
        <v>315</v>
      </c>
      <c r="D108">
        <v>2701</v>
      </c>
      <c r="E108">
        <v>7297</v>
      </c>
      <c r="F108" t="s">
        <v>316</v>
      </c>
      <c r="G108" t="s">
        <v>309</v>
      </c>
      <c r="H108" t="s">
        <v>310</v>
      </c>
      <c r="I108" s="31">
        <v>7365565949854</v>
      </c>
      <c r="J108" t="str">
        <f>"0007:" &amp;LEFT('Fakturadresser samt bolag'!$H108,6)&amp;RIGHT('Fakturadresser samt bolag'!$H108,4)</f>
        <v>0007:5565949855</v>
      </c>
      <c r="K108" t="s">
        <v>995</v>
      </c>
      <c r="L108" t="s">
        <v>1012</v>
      </c>
      <c r="M108" t="s">
        <v>216</v>
      </c>
      <c r="N108" t="s">
        <v>136</v>
      </c>
    </row>
    <row r="109" spans="1:14" x14ac:dyDescent="0.25">
      <c r="A109" t="str">
        <f>+Sök[[#This Row],[FASTIGHET]]&amp;" - "&amp;Sök[[#This Row],[ADRESS]]</f>
        <v>Fyrislund 6:6 Mark/Parkering - Rapsgatan 7</v>
      </c>
      <c r="B109" t="str">
        <f>+Sök[[#This Row],[ADRESS]]&amp;" - "&amp;Sök[[#This Row],[FASTIGHET]]</f>
        <v>Rapsgatan 7 - Fyrislund 6:6 Mark/Parkering</v>
      </c>
      <c r="C109" t="s">
        <v>317</v>
      </c>
      <c r="D109">
        <v>2701</v>
      </c>
      <c r="E109">
        <v>7321</v>
      </c>
      <c r="F109" t="s">
        <v>308</v>
      </c>
      <c r="G109" t="s">
        <v>309</v>
      </c>
      <c r="H109" t="s">
        <v>310</v>
      </c>
      <c r="I109" s="31">
        <v>7365565949854</v>
      </c>
      <c r="J109" t="str">
        <f>"0007:" &amp;LEFT('Fakturadresser samt bolag'!$H109,6)&amp;RIGHT('Fakturadresser samt bolag'!$H109,4)</f>
        <v>0007:5565949855</v>
      </c>
      <c r="K109" t="s">
        <v>995</v>
      </c>
      <c r="L109" t="s">
        <v>1012</v>
      </c>
      <c r="M109" t="s">
        <v>216</v>
      </c>
      <c r="N109" t="s">
        <v>136</v>
      </c>
    </row>
    <row r="110" spans="1:14" x14ac:dyDescent="0.25">
      <c r="A110" t="str">
        <f>+Sök[[#This Row],[FASTIGHET]]&amp;" - "&amp;Sök[[#This Row],[ADRESS]]</f>
        <v>Fyrislund 6:6 Övrigt - Rapsgatan 7</v>
      </c>
      <c r="B110" t="str">
        <f>+Sök[[#This Row],[ADRESS]]&amp;" - "&amp;Sök[[#This Row],[FASTIGHET]]</f>
        <v>Rapsgatan 7 - Fyrislund 6:6 Övrigt</v>
      </c>
      <c r="C110" t="s">
        <v>318</v>
      </c>
      <c r="D110">
        <v>2701</v>
      </c>
      <c r="E110">
        <v>7322</v>
      </c>
      <c r="F110" t="s">
        <v>308</v>
      </c>
      <c r="G110" t="s">
        <v>309</v>
      </c>
      <c r="H110" t="s">
        <v>310</v>
      </c>
      <c r="I110" s="31">
        <v>7365565949854</v>
      </c>
      <c r="J110" t="str">
        <f>"0007:" &amp;LEFT('Fakturadresser samt bolag'!$H110,6)&amp;RIGHT('Fakturadresser samt bolag'!$H110,4)</f>
        <v>0007:5565949855</v>
      </c>
      <c r="K110" t="s">
        <v>995</v>
      </c>
      <c r="L110" t="s">
        <v>1012</v>
      </c>
      <c r="M110" t="s">
        <v>216</v>
      </c>
      <c r="N110" t="s">
        <v>136</v>
      </c>
    </row>
    <row r="111" spans="1:14" x14ac:dyDescent="0.25">
      <c r="A111" t="str">
        <f>+Sök[[#This Row],[FASTIGHET]]&amp;" - "&amp;Sök[[#This Row],[ADRESS]]</f>
        <v>Fyrislund 6:7 - Rapsgatan 7</v>
      </c>
      <c r="B111" t="str">
        <f>+Sök[[#This Row],[ADRESS]]&amp;" - "&amp;Sök[[#This Row],[FASTIGHET]]</f>
        <v>Rapsgatan 7 - Fyrislund 6:7</v>
      </c>
      <c r="C111" t="s">
        <v>319</v>
      </c>
      <c r="D111">
        <v>2701</v>
      </c>
      <c r="E111">
        <v>7293</v>
      </c>
      <c r="F111" t="s">
        <v>308</v>
      </c>
      <c r="G111" t="s">
        <v>309</v>
      </c>
      <c r="H111" t="s">
        <v>310</v>
      </c>
      <c r="I111" s="31">
        <v>7365565949854</v>
      </c>
      <c r="J111" t="str">
        <f>"0007:" &amp;LEFT('Fakturadresser samt bolag'!$H111,6)&amp;RIGHT('Fakturadresser samt bolag'!$H111,4)</f>
        <v>0007:5565949855</v>
      </c>
      <c r="K111" t="s">
        <v>995</v>
      </c>
      <c r="L111" t="s">
        <v>1012</v>
      </c>
      <c r="M111" t="s">
        <v>216</v>
      </c>
      <c r="N111" t="s">
        <v>136</v>
      </c>
    </row>
    <row r="112" spans="1:14" x14ac:dyDescent="0.25">
      <c r="A112" t="str">
        <f>+Sök[[#This Row],[FASTIGHET]]&amp;" - "&amp;Sök[[#This Row],[ADRESS]]</f>
        <v>Fyrislund 6:8 - Rapsgatan 7</v>
      </c>
      <c r="B112" t="str">
        <f>+Sök[[#This Row],[ADRESS]]&amp;" - "&amp;Sök[[#This Row],[FASTIGHET]]</f>
        <v>Rapsgatan 7 - Fyrislund 6:8</v>
      </c>
      <c r="C112" t="s">
        <v>320</v>
      </c>
      <c r="D112">
        <v>2701</v>
      </c>
      <c r="E112">
        <v>7296</v>
      </c>
      <c r="F112" t="s">
        <v>308</v>
      </c>
      <c r="G112" t="s">
        <v>309</v>
      </c>
      <c r="H112" t="s">
        <v>310</v>
      </c>
      <c r="I112" s="31">
        <v>7365565949854</v>
      </c>
      <c r="J112" t="str">
        <f>"0007:" &amp;LEFT('Fakturadresser samt bolag'!$H112,6)&amp;RIGHT('Fakturadresser samt bolag'!$H112,4)</f>
        <v>0007:5565949855</v>
      </c>
      <c r="K112" t="s">
        <v>995</v>
      </c>
      <c r="L112" t="s">
        <v>1012</v>
      </c>
      <c r="M112" t="s">
        <v>216</v>
      </c>
      <c r="N112" t="s">
        <v>136</v>
      </c>
    </row>
    <row r="113" spans="1:14" x14ac:dyDescent="0.25">
      <c r="A113" t="str">
        <f>+Sök[[#This Row],[FASTIGHET]]&amp;" - "&amp;Sök[[#This Row],[ADRESS]]</f>
        <v>Brevduvan 21 - Klostergatan 19, Ågatan 33-37</v>
      </c>
      <c r="B113" t="str">
        <f>+Sök[[#This Row],[ADRESS]]&amp;" - "&amp;Sök[[#This Row],[FASTIGHET]]</f>
        <v>Klostergatan 19, Ågatan 33-37 - Brevduvan 21</v>
      </c>
      <c r="C113" t="s">
        <v>243</v>
      </c>
      <c r="D113">
        <v>2706</v>
      </c>
      <c r="E113">
        <v>7121</v>
      </c>
      <c r="F113" t="s">
        <v>244</v>
      </c>
      <c r="G113" t="s">
        <v>245</v>
      </c>
      <c r="H113" t="s">
        <v>246</v>
      </c>
      <c r="I113" s="31">
        <v>7365560431187</v>
      </c>
      <c r="J113" t="str">
        <f>"0007:" &amp;LEFT('Fakturadresser samt bolag'!$H113,6)&amp;RIGHT('Fakturadresser samt bolag'!$H113,4)</f>
        <v>0007:5560431180</v>
      </c>
      <c r="K113" t="s">
        <v>995</v>
      </c>
      <c r="L113" t="s">
        <v>156</v>
      </c>
      <c r="M113" t="s">
        <v>157</v>
      </c>
      <c r="N113" t="s">
        <v>136</v>
      </c>
    </row>
    <row r="114" spans="1:14" x14ac:dyDescent="0.25">
      <c r="A114" t="str">
        <f>+Sök[[#This Row],[FASTIGHET]]&amp;" - "&amp;Sök[[#This Row],[ADRESS]]</f>
        <v>Mekanikern 22 - G Tanneforsvägen 17A, Vimarkgatan. 1, 3, 5, 7, 9</v>
      </c>
      <c r="B114" t="str">
        <f>+Sök[[#This Row],[ADRESS]]&amp;" - "&amp;Sök[[#This Row],[FASTIGHET]]</f>
        <v>G Tanneforsvägen 17A, Vimarkgatan. 1, 3, 5, 7, 9 - Mekanikern 22</v>
      </c>
      <c r="C114" t="s">
        <v>616</v>
      </c>
      <c r="D114">
        <v>2710</v>
      </c>
      <c r="E114">
        <v>7108</v>
      </c>
      <c r="F114" t="s">
        <v>617</v>
      </c>
      <c r="G114" t="s">
        <v>618</v>
      </c>
      <c r="H114" t="s">
        <v>619</v>
      </c>
      <c r="I114" s="31">
        <v>7365565890385</v>
      </c>
      <c r="J114" t="str">
        <f>"0007:" &amp;LEFT('Fakturadresser samt bolag'!$H114,6)&amp;RIGHT('Fakturadresser samt bolag'!$H114,4)</f>
        <v>0007:5565890380</v>
      </c>
      <c r="K114" t="s">
        <v>995</v>
      </c>
      <c r="L114" t="s">
        <v>156</v>
      </c>
      <c r="M114" t="s">
        <v>157</v>
      </c>
      <c r="N114" t="s">
        <v>136</v>
      </c>
    </row>
    <row r="115" spans="1:14" x14ac:dyDescent="0.25">
      <c r="A115" t="str">
        <f>+Sök[[#This Row],[FASTIGHET]]&amp;" - "&amp;Sök[[#This Row],[ADRESS]]</f>
        <v>Biografen 19 - V Storgatan 18, 20, Brunnsgatan 29</v>
      </c>
      <c r="B115" t="str">
        <f>+Sök[[#This Row],[ADRESS]]&amp;" - "&amp;Sök[[#This Row],[FASTIGHET]]</f>
        <v>V Storgatan 18, 20, Brunnsgatan 29 - Biografen 19</v>
      </c>
      <c r="C115" t="s">
        <v>201</v>
      </c>
      <c r="D115">
        <v>2711</v>
      </c>
      <c r="E115">
        <v>7323</v>
      </c>
      <c r="F115" t="s">
        <v>202</v>
      </c>
      <c r="G115" t="s">
        <v>203</v>
      </c>
      <c r="H115" t="s">
        <v>204</v>
      </c>
      <c r="I115" s="31">
        <v>7365560648844</v>
      </c>
      <c r="J115" t="str">
        <f>"0007:" &amp;LEFT('Fakturadresser samt bolag'!$H115,6)&amp;RIGHT('Fakturadresser samt bolag'!$H115,4)</f>
        <v>0007:5560648841</v>
      </c>
      <c r="K115" t="s">
        <v>995</v>
      </c>
      <c r="L115" t="s">
        <v>156</v>
      </c>
      <c r="M115" t="s">
        <v>162</v>
      </c>
      <c r="N115" t="s">
        <v>136</v>
      </c>
    </row>
    <row r="116" spans="1:14" x14ac:dyDescent="0.25">
      <c r="A116" t="str">
        <f>+Sök[[#This Row],[FASTIGHET]]&amp;" - "&amp;Sök[[#This Row],[ADRESS]]</f>
        <v>Standard 16 - V Storgatan 2, 4, 6, 8, 10, Bagaregatan 29, Fruängsgatan 28, 30</v>
      </c>
      <c r="B116" t="str">
        <f>+Sök[[#This Row],[ADRESS]]&amp;" - "&amp;Sök[[#This Row],[FASTIGHET]]</f>
        <v>V Storgatan 2, 4, 6, 8, 10, Bagaregatan 29, Fruängsgatan 28, 30 - Standard 16</v>
      </c>
      <c r="C116" t="s">
        <v>717</v>
      </c>
      <c r="D116">
        <v>2711</v>
      </c>
      <c r="E116">
        <v>7423</v>
      </c>
      <c r="F116" t="s">
        <v>718</v>
      </c>
      <c r="G116" t="s">
        <v>203</v>
      </c>
      <c r="H116" t="s">
        <v>204</v>
      </c>
      <c r="I116" s="31">
        <v>7365560648844</v>
      </c>
      <c r="J116" t="str">
        <f>"0007:" &amp;LEFT('Fakturadresser samt bolag'!$H116,6)&amp;RIGHT('Fakturadresser samt bolag'!$H116,4)</f>
        <v>0007:5560648841</v>
      </c>
      <c r="K116" t="s">
        <v>995</v>
      </c>
      <c r="L116" t="s">
        <v>156</v>
      </c>
      <c r="M116" t="s">
        <v>162</v>
      </c>
      <c r="N116" t="s">
        <v>136</v>
      </c>
    </row>
    <row r="117" spans="1:14" x14ac:dyDescent="0.25">
      <c r="A117" t="str">
        <f>+Sök[[#This Row],[FASTIGHET]]&amp;" - "&amp;Sök[[#This Row],[ADRESS]]</f>
        <v>Standard 17 - V Storgatan 2, 4, 6, 8, 10, Bagaregatan 29, Fruängsgatan 28, 30</v>
      </c>
      <c r="B117" t="str">
        <f>+Sök[[#This Row],[ADRESS]]&amp;" - "&amp;Sök[[#This Row],[FASTIGHET]]</f>
        <v>V Storgatan 2, 4, 6, 8, 10, Bagaregatan 29, Fruängsgatan 28, 30 - Standard 17</v>
      </c>
      <c r="C117" t="s">
        <v>719</v>
      </c>
      <c r="D117">
        <v>2711</v>
      </c>
      <c r="E117">
        <v>7329</v>
      </c>
      <c r="F117" t="s">
        <v>718</v>
      </c>
      <c r="G117" t="s">
        <v>203</v>
      </c>
      <c r="H117" t="s">
        <v>204</v>
      </c>
      <c r="I117" s="31">
        <v>7365560648844</v>
      </c>
      <c r="J117" t="str">
        <f>"0007:" &amp;LEFT('Fakturadresser samt bolag'!$H117,6)&amp;RIGHT('Fakturadresser samt bolag'!$H117,4)</f>
        <v>0007:5560648841</v>
      </c>
      <c r="K117" t="s">
        <v>995</v>
      </c>
      <c r="L117" t="s">
        <v>156</v>
      </c>
      <c r="M117" t="s">
        <v>162</v>
      </c>
      <c r="N117" t="s">
        <v>136</v>
      </c>
    </row>
    <row r="118" spans="1:14" x14ac:dyDescent="0.25">
      <c r="A118" t="str">
        <f>+Sök[[#This Row],[FASTIGHET]]&amp;" - "&amp;Sök[[#This Row],[ADRESS]]</f>
        <v>Tryckaren 3 - Reprovägen 6, Viggbyholmsvägen 81</v>
      </c>
      <c r="B118" t="str">
        <f>+Sök[[#This Row],[ADRESS]]&amp;" - "&amp;Sök[[#This Row],[FASTIGHET]]</f>
        <v>Reprovägen 6, Viggbyholmsvägen 81 - Tryckaren 3</v>
      </c>
      <c r="C118" t="s">
        <v>819</v>
      </c>
      <c r="D118">
        <v>2711</v>
      </c>
      <c r="E118">
        <v>7331</v>
      </c>
      <c r="F118" t="s">
        <v>820</v>
      </c>
      <c r="G118" t="s">
        <v>203</v>
      </c>
      <c r="H118" t="s">
        <v>204</v>
      </c>
      <c r="I118" s="31">
        <v>7365560648844</v>
      </c>
      <c r="J118" t="str">
        <f>"0007:" &amp;LEFT('Fakturadresser samt bolag'!$H118,6)&amp;RIGHT('Fakturadresser samt bolag'!$H118,4)</f>
        <v>0007:5560648841</v>
      </c>
      <c r="K118" t="s">
        <v>995</v>
      </c>
      <c r="L118" t="s">
        <v>1011</v>
      </c>
      <c r="M118" t="s">
        <v>36</v>
      </c>
      <c r="N118" t="s">
        <v>136</v>
      </c>
    </row>
    <row r="119" spans="1:14" x14ac:dyDescent="0.25">
      <c r="A119" t="str">
        <f>+Sök[[#This Row],[FASTIGHET]]&amp;" - "&amp;Sök[[#This Row],[ADRESS]]</f>
        <v>Borg 1 - Torshamnsgatan 16</v>
      </c>
      <c r="B119" t="str">
        <f>+Sök[[#This Row],[ADRESS]]&amp;" - "&amp;Sök[[#This Row],[FASTIGHET]]</f>
        <v>Torshamnsgatan 16 - Borg 1</v>
      </c>
      <c r="C119" t="s">
        <v>223</v>
      </c>
      <c r="D119">
        <v>2712</v>
      </c>
      <c r="E119">
        <v>7366</v>
      </c>
      <c r="F119" t="s">
        <v>224</v>
      </c>
      <c r="G119" t="s">
        <v>225</v>
      </c>
      <c r="H119" t="s">
        <v>226</v>
      </c>
      <c r="I119" s="31">
        <v>7365567087202</v>
      </c>
      <c r="J119" t="str">
        <f>"0007:" &amp;LEFT('Fakturadresser samt bolag'!$H119,6)&amp;RIGHT('Fakturadresser samt bolag'!$H119,4)</f>
        <v>0007:5567087209</v>
      </c>
      <c r="K119" t="s">
        <v>995</v>
      </c>
      <c r="L119" t="s">
        <v>1012</v>
      </c>
      <c r="M119" t="s">
        <v>149</v>
      </c>
      <c r="N119" t="s">
        <v>136</v>
      </c>
    </row>
    <row r="120" spans="1:14" x14ac:dyDescent="0.25">
      <c r="A120" t="str">
        <f>+Sök[[#This Row],[FASTIGHET]]&amp;" - "&amp;Sök[[#This Row],[ADRESS]]</f>
        <v>Borg 2 - Strömögatan 3</v>
      </c>
      <c r="B120" t="str">
        <f>+Sök[[#This Row],[ADRESS]]&amp;" - "&amp;Sök[[#This Row],[FASTIGHET]]</f>
        <v>Strömögatan 3 - Borg 2</v>
      </c>
      <c r="C120" t="s">
        <v>227</v>
      </c>
      <c r="D120">
        <v>2712</v>
      </c>
      <c r="E120">
        <v>7367</v>
      </c>
      <c r="F120" t="s">
        <v>228</v>
      </c>
      <c r="G120" t="s">
        <v>225</v>
      </c>
      <c r="H120" t="s">
        <v>226</v>
      </c>
      <c r="I120" s="31">
        <v>7365567087202</v>
      </c>
      <c r="J120" t="str">
        <f>"0007:" &amp;LEFT('Fakturadresser samt bolag'!$H120,6)&amp;RIGHT('Fakturadresser samt bolag'!$H120,4)</f>
        <v>0007:5567087209</v>
      </c>
      <c r="K120" t="s">
        <v>995</v>
      </c>
      <c r="L120" t="s">
        <v>1012</v>
      </c>
      <c r="M120" t="s">
        <v>149</v>
      </c>
      <c r="N120" t="s">
        <v>136</v>
      </c>
    </row>
    <row r="121" spans="1:14" x14ac:dyDescent="0.25">
      <c r="A121" t="str">
        <f>+Sök[[#This Row],[FASTIGHET]]&amp;" - "&amp;Sök[[#This Row],[ADRESS]]</f>
        <v>Knarrarnäs 4 - Färögatan 3, Isafjordsgatan 19, 21</v>
      </c>
      <c r="B121" t="str">
        <f>+Sök[[#This Row],[ADRESS]]&amp;" - "&amp;Sök[[#This Row],[FASTIGHET]]</f>
        <v>Färögatan 3, Isafjordsgatan 19, 21 - Knarrarnäs 4</v>
      </c>
      <c r="C121" t="s">
        <v>492</v>
      </c>
      <c r="D121">
        <v>2712</v>
      </c>
      <c r="E121">
        <v>7368</v>
      </c>
      <c r="F121" t="s">
        <v>493</v>
      </c>
      <c r="G121" t="s">
        <v>225</v>
      </c>
      <c r="H121" t="s">
        <v>226</v>
      </c>
      <c r="I121" s="31">
        <v>7365567087202</v>
      </c>
      <c r="J121" t="str">
        <f>"0007:" &amp;LEFT('Fakturadresser samt bolag'!$H121,6)&amp;RIGHT('Fakturadresser samt bolag'!$H121,4)</f>
        <v>0007:5567087209</v>
      </c>
      <c r="K121" t="s">
        <v>995</v>
      </c>
      <c r="L121" t="s">
        <v>1012</v>
      </c>
      <c r="M121" t="s">
        <v>149</v>
      </c>
      <c r="N121" t="s">
        <v>136</v>
      </c>
    </row>
    <row r="122" spans="1:14" x14ac:dyDescent="0.25">
      <c r="A122" t="str">
        <f>+Sök[[#This Row],[FASTIGHET]]&amp;" - "&amp;Sök[[#This Row],[ADRESS]]</f>
        <v>Lidarände 1 - Torshamnsgatan. 18, Arne Beurlings Torg 9</v>
      </c>
      <c r="B122" t="str">
        <f>+Sök[[#This Row],[ADRESS]]&amp;" - "&amp;Sök[[#This Row],[FASTIGHET]]</f>
        <v>Torshamnsgatan. 18, Arne Beurlings Torg 9 - Lidarände 1</v>
      </c>
      <c r="C122" t="s">
        <v>555</v>
      </c>
      <c r="D122">
        <v>2712</v>
      </c>
      <c r="E122">
        <v>7369</v>
      </c>
      <c r="F122" t="s">
        <v>556</v>
      </c>
      <c r="G122" t="s">
        <v>225</v>
      </c>
      <c r="H122" t="s">
        <v>226</v>
      </c>
      <c r="I122" s="31">
        <v>7365567087202</v>
      </c>
      <c r="J122" t="str">
        <f>"0007:" &amp;LEFT('Fakturadresser samt bolag'!$H122,6)&amp;RIGHT('Fakturadresser samt bolag'!$H122,4)</f>
        <v>0007:5567087209</v>
      </c>
      <c r="K122" t="s">
        <v>995</v>
      </c>
      <c r="L122" t="s">
        <v>1012</v>
      </c>
      <c r="M122" t="s">
        <v>149</v>
      </c>
      <c r="N122" t="s">
        <v>136</v>
      </c>
    </row>
    <row r="123" spans="1:14" x14ac:dyDescent="0.25">
      <c r="A123" t="str">
        <f>+Sök[[#This Row],[FASTIGHET]]&amp;" - "&amp;Sök[[#This Row],[ADRESS]]</f>
        <v>Åkerby 10 - Kemistvägen 6</v>
      </c>
      <c r="B123" t="str">
        <f>+Sök[[#This Row],[ADRESS]]&amp;" - "&amp;Sök[[#This Row],[FASTIGHET]]</f>
        <v>Kemistvägen 6 - Åkerby 10</v>
      </c>
      <c r="C123" t="s">
        <v>909</v>
      </c>
      <c r="D123">
        <v>3011</v>
      </c>
      <c r="E123">
        <v>7477</v>
      </c>
      <c r="F123" t="s">
        <v>910</v>
      </c>
      <c r="G123" t="s">
        <v>1028</v>
      </c>
      <c r="H123" t="s">
        <v>1027</v>
      </c>
      <c r="I123" s="31">
        <v>7365594469231</v>
      </c>
      <c r="J123" t="str">
        <f>"0007:" &amp;LEFT('Fakturadresser samt bolag'!$H123,6)&amp;RIGHT('Fakturadresser samt bolag'!$H123,4)</f>
        <v>0007:5594469230</v>
      </c>
      <c r="K123" t="s">
        <v>995</v>
      </c>
      <c r="L123" t="s">
        <v>1011</v>
      </c>
      <c r="M123" t="s">
        <v>36</v>
      </c>
      <c r="N123" t="s">
        <v>136</v>
      </c>
    </row>
    <row r="124" spans="1:14" x14ac:dyDescent="0.25">
      <c r="A124" t="str">
        <f>+Sök[[#This Row],[FASTIGHET]]&amp;" - "&amp;Sök[[#This Row],[ADRESS]]</f>
        <v>Klädeshandlaren 15 - Brunnsgatan 36</v>
      </c>
      <c r="B124" t="str">
        <f>+Sök[[#This Row],[ADRESS]]&amp;" - "&amp;Sök[[#This Row],[FASTIGHET]]</f>
        <v>Brunnsgatan 36 - Klädeshandlaren 15</v>
      </c>
      <c r="C124" t="s">
        <v>482</v>
      </c>
      <c r="D124">
        <v>2718</v>
      </c>
      <c r="E124">
        <v>9717</v>
      </c>
      <c r="F124" t="s">
        <v>483</v>
      </c>
      <c r="G124" t="s">
        <v>484</v>
      </c>
      <c r="H124" t="s">
        <v>485</v>
      </c>
      <c r="I124" s="31">
        <v>7365568762306</v>
      </c>
      <c r="J124" t="str">
        <f>"0007:" &amp;LEFT('Fakturadresser samt bolag'!$H124,6)&amp;RIGHT('Fakturadresser samt bolag'!$H124,4)</f>
        <v>0007:5568762305</v>
      </c>
      <c r="K124" t="s">
        <v>995</v>
      </c>
      <c r="L124" t="s">
        <v>156</v>
      </c>
      <c r="M124" t="s">
        <v>162</v>
      </c>
      <c r="N124" t="s">
        <v>136</v>
      </c>
    </row>
    <row r="125" spans="1:14" x14ac:dyDescent="0.25">
      <c r="A125" t="str">
        <f>+Sök[[#This Row],[FASTIGHET]]&amp;" - "&amp;Sök[[#This Row],[ADRESS]]</f>
        <v>Flygbasen 2 - Höjdrodergatan 21</v>
      </c>
      <c r="B125" t="str">
        <f>+Sök[[#This Row],[ADRESS]]&amp;" - "&amp;Sök[[#This Row],[FASTIGHET]]</f>
        <v>Höjdrodergatan 21 - Flygbasen 2</v>
      </c>
      <c r="C125" t="s">
        <v>280</v>
      </c>
      <c r="D125">
        <v>2907</v>
      </c>
      <c r="E125">
        <v>7551</v>
      </c>
      <c r="F125" t="s">
        <v>281</v>
      </c>
      <c r="G125" t="s">
        <v>282</v>
      </c>
      <c r="H125" t="s">
        <v>283</v>
      </c>
      <c r="I125" s="31">
        <v>7365567030529</v>
      </c>
      <c r="J125" t="str">
        <f>"0007:" &amp;LEFT('Fakturadresser samt bolag'!$H125,6)&amp;RIGHT('Fakturadresser samt bolag'!$H125,4)</f>
        <v>0007:5567030522</v>
      </c>
      <c r="K125" t="s">
        <v>995</v>
      </c>
      <c r="L125" t="s">
        <v>19</v>
      </c>
      <c r="M125" t="s">
        <v>30</v>
      </c>
      <c r="N125" t="s">
        <v>136</v>
      </c>
    </row>
    <row r="126" spans="1:14" x14ac:dyDescent="0.25">
      <c r="A126" t="str">
        <f>+Sök[[#This Row],[FASTIGHET]]&amp;" - "&amp;Sök[[#This Row],[ADRESS]]</f>
        <v>Elefanten 3 - Torsåsgatan 9</v>
      </c>
      <c r="B126" t="str">
        <f>+Sök[[#This Row],[ADRESS]]&amp;" - "&amp;Sök[[#This Row],[FASTIGHET]]</f>
        <v>Torsåsgatan 9 - Elefanten 3</v>
      </c>
      <c r="C126" t="s">
        <v>275</v>
      </c>
      <c r="D126">
        <v>2913</v>
      </c>
      <c r="E126">
        <v>7513</v>
      </c>
      <c r="F126" t="s">
        <v>276</v>
      </c>
      <c r="G126" t="s">
        <v>277</v>
      </c>
      <c r="H126" t="s">
        <v>278</v>
      </c>
      <c r="I126" s="31">
        <v>7365569662469</v>
      </c>
      <c r="J126" t="str">
        <f>"0007:" &amp;LEFT('Fakturadresser samt bolag'!$H126,6)&amp;RIGHT('Fakturadresser samt bolag'!$H126,4)</f>
        <v>0007:5569662462</v>
      </c>
      <c r="K126" t="s">
        <v>995</v>
      </c>
      <c r="L126" t="s">
        <v>156</v>
      </c>
      <c r="M126" t="s">
        <v>279</v>
      </c>
      <c r="N126" t="s">
        <v>136</v>
      </c>
    </row>
    <row r="127" spans="1:14" x14ac:dyDescent="0.25">
      <c r="A127" t="str">
        <f>+Sök[[#This Row],[FASTIGHET]]&amp;" - "&amp;Sök[[#This Row],[ADRESS]]</f>
        <v>Livia 16 - Slottsgatan 27</v>
      </c>
      <c r="B127" t="str">
        <f>+Sök[[#This Row],[ADRESS]]&amp;" - "&amp;Sök[[#This Row],[FASTIGHET]]</f>
        <v>Slottsgatan 27 - Livia 16</v>
      </c>
      <c r="C127" t="s">
        <v>559</v>
      </c>
      <c r="D127">
        <v>2917</v>
      </c>
      <c r="E127">
        <v>7524</v>
      </c>
      <c r="F127" t="s">
        <v>560</v>
      </c>
      <c r="G127" t="s">
        <v>561</v>
      </c>
      <c r="H127" t="s">
        <v>562</v>
      </c>
      <c r="I127" s="31">
        <v>7365567910340</v>
      </c>
      <c r="J127" t="str">
        <f>"0007:" &amp;LEFT('Fakturadresser samt bolag'!$H127,6)&amp;RIGHT('Fakturadresser samt bolag'!$H127,4)</f>
        <v>0007:5567910343</v>
      </c>
      <c r="K127" t="s">
        <v>995</v>
      </c>
      <c r="L127" t="s">
        <v>1012</v>
      </c>
      <c r="M127" t="s">
        <v>211</v>
      </c>
      <c r="N127" t="s">
        <v>136</v>
      </c>
    </row>
    <row r="128" spans="1:14" x14ac:dyDescent="0.25">
      <c r="A128" t="str">
        <f>+Sök[[#This Row],[FASTIGHET]]&amp;" - "&amp;Sök[[#This Row],[ADRESS]]</f>
        <v>Spinnaren 5 - Göteborgsvägen 44</v>
      </c>
      <c r="B128" t="str">
        <f>+Sök[[#This Row],[ADRESS]]&amp;" - "&amp;Sök[[#This Row],[FASTIGHET]]</f>
        <v>Göteborgsvägen 44 - Spinnaren 5</v>
      </c>
      <c r="C128" t="s">
        <v>712</v>
      </c>
      <c r="D128">
        <v>2919</v>
      </c>
      <c r="E128">
        <v>7525</v>
      </c>
      <c r="F128" t="s">
        <v>713</v>
      </c>
      <c r="G128" t="s">
        <v>997</v>
      </c>
      <c r="H128" t="s">
        <v>714</v>
      </c>
      <c r="I128" s="31">
        <v>7365560461207</v>
      </c>
      <c r="J128" t="str">
        <f>"0007:" &amp;LEFT('Fakturadresser samt bolag'!$H128,6)&amp;RIGHT('Fakturadresser samt bolag'!$H128,4)</f>
        <v>0007:5560461203</v>
      </c>
      <c r="K128" t="s">
        <v>995</v>
      </c>
      <c r="L128" t="s">
        <v>19</v>
      </c>
      <c r="M128" t="s">
        <v>60</v>
      </c>
      <c r="N128" t="s">
        <v>136</v>
      </c>
    </row>
    <row r="129" spans="1:14" x14ac:dyDescent="0.25">
      <c r="A129" t="str">
        <f>+Sök[[#This Row],[FASTIGHET]]&amp;" - "&amp;Sök[[#This Row],[ADRESS]]</f>
        <v>Violen 1 - Göteborgsvägen 40</v>
      </c>
      <c r="B129" t="str">
        <f>+Sök[[#This Row],[ADRESS]]&amp;" - "&amp;Sök[[#This Row],[FASTIGHET]]</f>
        <v>Göteborgsvägen 40 - Violen 1</v>
      </c>
      <c r="C129" t="s">
        <v>869</v>
      </c>
      <c r="D129">
        <v>2920</v>
      </c>
      <c r="E129">
        <v>7526</v>
      </c>
      <c r="F129" t="s">
        <v>870</v>
      </c>
      <c r="G129" t="s">
        <v>998</v>
      </c>
      <c r="H129" t="s">
        <v>871</v>
      </c>
      <c r="I129" s="31">
        <v>7365569447653</v>
      </c>
      <c r="J129" t="str">
        <f>"0007:" &amp;LEFT('Fakturadresser samt bolag'!$H129,6)&amp;RIGHT('Fakturadresser samt bolag'!$H129,4)</f>
        <v>0007:5569447658</v>
      </c>
      <c r="K129" t="s">
        <v>995</v>
      </c>
      <c r="L129" t="s">
        <v>19</v>
      </c>
      <c r="M129" t="s">
        <v>60</v>
      </c>
      <c r="N129" t="s">
        <v>136</v>
      </c>
    </row>
    <row r="130" spans="1:14" x14ac:dyDescent="0.25">
      <c r="A130" t="str">
        <f>+Sök[[#This Row],[FASTIGHET]]&amp;" - "&amp;Sök[[#This Row],[ADRESS]]</f>
        <v>Kallebäck 17:1 - Solhusgatan 11</v>
      </c>
      <c r="B130" t="str">
        <f>+Sök[[#This Row],[ADRESS]]&amp;" - "&amp;Sök[[#This Row],[FASTIGHET]]</f>
        <v>Solhusgatan 11 - Kallebäck 17:1</v>
      </c>
      <c r="C130" t="s">
        <v>470</v>
      </c>
      <c r="D130">
        <v>2922</v>
      </c>
      <c r="E130">
        <v>7479</v>
      </c>
      <c r="F130" t="s">
        <v>471</v>
      </c>
      <c r="G130" t="s">
        <v>472</v>
      </c>
      <c r="H130" t="s">
        <v>473</v>
      </c>
      <c r="I130" s="31">
        <v>7365562307404</v>
      </c>
      <c r="J130" t="str">
        <f>"0007:" &amp;LEFT('Fakturadresser samt bolag'!$H130,6)&amp;RIGHT('Fakturadresser samt bolag'!$H130,4)</f>
        <v>0007:5562307404</v>
      </c>
      <c r="K130" t="s">
        <v>995</v>
      </c>
      <c r="L130" t="s">
        <v>19</v>
      </c>
      <c r="M130" t="s">
        <v>20</v>
      </c>
      <c r="N130" t="s">
        <v>136</v>
      </c>
    </row>
    <row r="131" spans="1:14" x14ac:dyDescent="0.25">
      <c r="A131" t="str">
        <f>+Sök[[#This Row],[FASTIGHET]]&amp;" - "&amp;Sök[[#This Row],[ADRESS]]</f>
        <v>Majorna 220:4 - Fiskhamnsgatan 2</v>
      </c>
      <c r="B131" t="str">
        <f>+Sök[[#This Row],[ADRESS]]&amp;" - "&amp;Sök[[#This Row],[FASTIGHET]]</f>
        <v>Fiskhamnsgatan 2 - Majorna 220:4</v>
      </c>
      <c r="C131" t="s">
        <v>586</v>
      </c>
      <c r="D131">
        <v>2925</v>
      </c>
      <c r="E131">
        <v>7527</v>
      </c>
      <c r="F131" t="s">
        <v>587</v>
      </c>
      <c r="G131" t="s">
        <v>588</v>
      </c>
      <c r="H131" t="s">
        <v>589</v>
      </c>
      <c r="I131" s="31">
        <v>7365561093568</v>
      </c>
      <c r="J131" t="str">
        <f>"0007:" &amp;LEFT('Fakturadresser samt bolag'!$H131,6)&amp;RIGHT('Fakturadresser samt bolag'!$H131,4)</f>
        <v>0007:5561093567</v>
      </c>
      <c r="K131" t="s">
        <v>995</v>
      </c>
      <c r="L131" t="s">
        <v>19</v>
      </c>
      <c r="M131" t="s">
        <v>20</v>
      </c>
      <c r="N131" t="s">
        <v>136</v>
      </c>
    </row>
    <row r="132" spans="1:14" x14ac:dyDescent="0.25">
      <c r="A132" t="str">
        <f>+Sök[[#This Row],[FASTIGHET]]&amp;" - "&amp;Sök[[#This Row],[ADRESS]]</f>
        <v>Majorna 219:7 - Fiskhamnsgatan 6A-C, Skärgårdsgatan 1, Majnabbehamnen</v>
      </c>
      <c r="B132" t="str">
        <f>+Sök[[#This Row],[ADRESS]]&amp;" - "&amp;Sök[[#This Row],[FASTIGHET]]</f>
        <v>Fiskhamnsgatan 6A-C, Skärgårdsgatan 1, Majnabbehamnen - Majorna 219:7</v>
      </c>
      <c r="C132" t="s">
        <v>582</v>
      </c>
      <c r="D132">
        <v>2926</v>
      </c>
      <c r="E132">
        <v>7528</v>
      </c>
      <c r="F132" t="s">
        <v>583</v>
      </c>
      <c r="G132" t="s">
        <v>584</v>
      </c>
      <c r="H132" t="s">
        <v>585</v>
      </c>
      <c r="I132" s="31">
        <v>7365567618734</v>
      </c>
      <c r="J132" t="str">
        <f>"0007:" &amp;LEFT('Fakturadresser samt bolag'!$H132,6)&amp;RIGHT('Fakturadresser samt bolag'!$H132,4)</f>
        <v>0007:5567618730</v>
      </c>
      <c r="K132" t="s">
        <v>995</v>
      </c>
      <c r="L132" t="s">
        <v>19</v>
      </c>
      <c r="M132" t="s">
        <v>20</v>
      </c>
      <c r="N132" t="s">
        <v>136</v>
      </c>
    </row>
    <row r="133" spans="1:14" x14ac:dyDescent="0.25">
      <c r="A133" t="str">
        <f>+Sök[[#This Row],[FASTIGHET]]&amp;" - "&amp;Sök[[#This Row],[ADRESS]]</f>
        <v>Inom Vallgraven 15:2 - Södra Hamngatan 27, Drottninggatan 28</v>
      </c>
      <c r="B133" t="str">
        <f>+Sök[[#This Row],[ADRESS]]&amp;" - "&amp;Sök[[#This Row],[FASTIGHET]]</f>
        <v>Södra Hamngatan 27, Drottninggatan 28 - Inom Vallgraven 15:2</v>
      </c>
      <c r="C133" t="s">
        <v>442</v>
      </c>
      <c r="D133">
        <v>2927</v>
      </c>
      <c r="E133">
        <v>7535</v>
      </c>
      <c r="F133" t="s">
        <v>443</v>
      </c>
      <c r="G133" t="s">
        <v>444</v>
      </c>
      <c r="H133" t="s">
        <v>445</v>
      </c>
      <c r="I133" s="31">
        <v>7365566327484</v>
      </c>
      <c r="J133" t="str">
        <f>"0007:" &amp;LEFT('Fakturadresser samt bolag'!$H133,6)&amp;RIGHT('Fakturadresser samt bolag'!$H133,4)</f>
        <v>0007:5566327481</v>
      </c>
      <c r="K133" t="s">
        <v>995</v>
      </c>
      <c r="L133" t="s">
        <v>19</v>
      </c>
      <c r="M133" t="s">
        <v>20</v>
      </c>
      <c r="N133" t="s">
        <v>136</v>
      </c>
    </row>
    <row r="134" spans="1:14" x14ac:dyDescent="0.25">
      <c r="A134" t="str">
        <f>+Sök[[#This Row],[FASTIGHET]]&amp;" - "&amp;Sök[[#This Row],[ADRESS]]</f>
        <v>Majorna 220:5 - Skärgårdsgatan 4</v>
      </c>
      <c r="B134" t="str">
        <f>+Sök[[#This Row],[ADRESS]]&amp;" - "&amp;Sök[[#This Row],[FASTIGHET]]</f>
        <v>Skärgårdsgatan 4 - Majorna 220:5</v>
      </c>
      <c r="C134" t="s">
        <v>592</v>
      </c>
      <c r="D134">
        <v>2928</v>
      </c>
      <c r="E134">
        <v>7538</v>
      </c>
      <c r="F134" t="s">
        <v>593</v>
      </c>
      <c r="G134" t="s">
        <v>594</v>
      </c>
      <c r="H134" t="s">
        <v>595</v>
      </c>
      <c r="I134" s="31">
        <v>7365590626232</v>
      </c>
      <c r="J134" t="str">
        <f>"0007:" &amp;LEFT('Fakturadresser samt bolag'!$H134,6)&amp;RIGHT('Fakturadresser samt bolag'!$H134,4)</f>
        <v>0007:5590626239</v>
      </c>
      <c r="K134" t="s">
        <v>995</v>
      </c>
      <c r="L134" t="s">
        <v>19</v>
      </c>
      <c r="M134" t="s">
        <v>20</v>
      </c>
      <c r="N134" t="s">
        <v>136</v>
      </c>
    </row>
    <row r="135" spans="1:14" x14ac:dyDescent="0.25">
      <c r="A135" t="str">
        <f>+Sök[[#This Row],[FASTIGHET]]&amp;" - "&amp;Sök[[#This Row],[ADRESS]]</f>
        <v>Nordstan 18:3, 18:4 - Kronhusgatan 7, Torggatan 17</v>
      </c>
      <c r="B135" t="str">
        <f>+Sök[[#This Row],[ADRESS]]&amp;" - "&amp;Sök[[#This Row],[FASTIGHET]]</f>
        <v>Kronhusgatan 7, Torggatan 17 - Nordstan 18:3, 18:4</v>
      </c>
      <c r="C135" t="s">
        <v>659</v>
      </c>
      <c r="D135">
        <v>2929</v>
      </c>
      <c r="E135">
        <v>7539</v>
      </c>
      <c r="F135" t="s">
        <v>660</v>
      </c>
      <c r="G135" t="s">
        <v>661</v>
      </c>
      <c r="H135" t="s">
        <v>662</v>
      </c>
      <c r="I135" s="31">
        <v>7365567485213</v>
      </c>
      <c r="J135" t="str">
        <f>"0007:" &amp;LEFT('Fakturadresser samt bolag'!$H135,6)&amp;RIGHT('Fakturadresser samt bolag'!$H135,4)</f>
        <v>0007:5567485213</v>
      </c>
      <c r="K135" t="s">
        <v>995</v>
      </c>
      <c r="L135" t="s">
        <v>19</v>
      </c>
      <c r="M135" t="s">
        <v>20</v>
      </c>
      <c r="N135" t="s">
        <v>136</v>
      </c>
    </row>
    <row r="136" spans="1:14" x14ac:dyDescent="0.25">
      <c r="A136" t="str">
        <f>+Sök[[#This Row],[FASTIGHET]]&amp;" - "&amp;Sök[[#This Row],[ADRESS]]</f>
        <v>Hilton 3 - Gustav III:s Boulevard 40-46 mfl</v>
      </c>
      <c r="B136" t="str">
        <f>+Sök[[#This Row],[ADRESS]]&amp;" - "&amp;Sök[[#This Row],[FASTIGHET]]</f>
        <v>Gustav III:s Boulevard 40-46 mfl - Hilton 3</v>
      </c>
      <c r="C136" t="s">
        <v>407</v>
      </c>
      <c r="D136">
        <v>2932</v>
      </c>
      <c r="E136">
        <v>7482</v>
      </c>
      <c r="F136" t="s">
        <v>408</v>
      </c>
      <c r="G136" t="s">
        <v>409</v>
      </c>
      <c r="H136" t="s">
        <v>410</v>
      </c>
      <c r="I136" s="31">
        <v>7369696950192</v>
      </c>
      <c r="J136" t="str">
        <f>"0007:" &amp;LEFT('Fakturadresser samt bolag'!$H136,6)&amp;RIGHT('Fakturadresser samt bolag'!$H136,4)</f>
        <v>0007:9696950196</v>
      </c>
      <c r="K136" t="s">
        <v>995</v>
      </c>
      <c r="L136" t="s">
        <v>1011</v>
      </c>
      <c r="M136" t="s">
        <v>177</v>
      </c>
      <c r="N136" t="s">
        <v>136</v>
      </c>
    </row>
    <row r="137" spans="1:14" x14ac:dyDescent="0.25">
      <c r="A137" t="str">
        <f>+Sök[[#This Row],[FASTIGHET]]&amp;" - "&amp;Sök[[#This Row],[ADRESS]]</f>
        <v>Elefanten 17 - Barnhemsgatan 2, Storgatan 80, 82</v>
      </c>
      <c r="B137" t="str">
        <f>+Sök[[#This Row],[ADRESS]]&amp;" - "&amp;Sök[[#This Row],[FASTIGHET]]</f>
        <v>Barnhemsgatan 2, Storgatan 80, 82 - Elefanten 17</v>
      </c>
      <c r="C137" t="s">
        <v>271</v>
      </c>
      <c r="D137">
        <v>2964</v>
      </c>
      <c r="E137">
        <v>7104</v>
      </c>
      <c r="F137" t="s">
        <v>272</v>
      </c>
      <c r="G137" t="s">
        <v>273</v>
      </c>
      <c r="H137" t="s">
        <v>274</v>
      </c>
      <c r="I137" s="31">
        <v>7365568323576</v>
      </c>
      <c r="J137" t="str">
        <f>"0007:" &amp;LEFT('Fakturadresser samt bolag'!$H137,6)&amp;RIGHT('Fakturadresser samt bolag'!$H137,4)</f>
        <v>0007:5568323579</v>
      </c>
      <c r="K137" t="s">
        <v>995</v>
      </c>
      <c r="L137" t="s">
        <v>156</v>
      </c>
      <c r="M137" t="s">
        <v>157</v>
      </c>
      <c r="N137" t="s">
        <v>136</v>
      </c>
    </row>
    <row r="138" spans="1:14" x14ac:dyDescent="0.25">
      <c r="A138" t="str">
        <f>+Sök[[#This Row],[FASTIGHET]]&amp;" - "&amp;Sök[[#This Row],[ADRESS]]</f>
        <v>Gullfoss 3 - Österögatan 1, 3</v>
      </c>
      <c r="B138" t="str">
        <f>+Sök[[#This Row],[ADRESS]]&amp;" - "&amp;Sök[[#This Row],[FASTIGHET]]</f>
        <v>Österögatan 1, 3 - Gullfoss 3</v>
      </c>
      <c r="C138" t="s">
        <v>378</v>
      </c>
      <c r="D138">
        <v>2974</v>
      </c>
      <c r="E138">
        <v>7353</v>
      </c>
      <c r="F138" t="s">
        <v>379</v>
      </c>
      <c r="G138" t="s">
        <v>380</v>
      </c>
      <c r="H138" t="s">
        <v>381</v>
      </c>
      <c r="I138" s="31">
        <v>7365569234239</v>
      </c>
      <c r="J138" t="str">
        <f>"0007:" &amp;LEFT('Fakturadresser samt bolag'!$H138,6)&amp;RIGHT('Fakturadresser samt bolag'!$H138,4)</f>
        <v>0007:5569234239</v>
      </c>
      <c r="K138" t="s">
        <v>995</v>
      </c>
      <c r="L138" t="s">
        <v>1012</v>
      </c>
      <c r="M138" t="s">
        <v>149</v>
      </c>
      <c r="N138" t="s">
        <v>136</v>
      </c>
    </row>
    <row r="139" spans="1:14" x14ac:dyDescent="0.25">
      <c r="A139" t="str">
        <f>+Sök[[#This Row],[FASTIGHET]]&amp;" - "&amp;Sök[[#This Row],[ADRESS]]</f>
        <v>Isafjord 8 - Torshamnsgatan 19</v>
      </c>
      <c r="B139" t="str">
        <f>+Sök[[#This Row],[ADRESS]]&amp;" - "&amp;Sök[[#This Row],[FASTIGHET]]</f>
        <v>Torshamnsgatan 19 - Isafjord 8</v>
      </c>
      <c r="C139" t="s">
        <v>458</v>
      </c>
      <c r="D139">
        <v>2977</v>
      </c>
      <c r="E139">
        <v>7519</v>
      </c>
      <c r="F139" t="s">
        <v>459</v>
      </c>
      <c r="G139" t="s">
        <v>460</v>
      </c>
      <c r="H139" t="s">
        <v>461</v>
      </c>
      <c r="I139" s="31">
        <v>7365569435032</v>
      </c>
      <c r="J139" t="str">
        <f>"0007:" &amp;LEFT('Fakturadresser samt bolag'!$H139,6)&amp;RIGHT('Fakturadresser samt bolag'!$H139,4)</f>
        <v>0007:5569435034</v>
      </c>
      <c r="K139" t="s">
        <v>995</v>
      </c>
      <c r="L139" t="s">
        <v>1012</v>
      </c>
      <c r="M139" t="s">
        <v>149</v>
      </c>
      <c r="N139" t="s">
        <v>136</v>
      </c>
    </row>
    <row r="140" spans="1:14" x14ac:dyDescent="0.25">
      <c r="A140" t="str">
        <f>+Sök[[#This Row],[FASTIGHET]]&amp;" - "&amp;Sök[[#This Row],[ADRESS]]</f>
        <v>Sigurd 7 - Sigurdsgatan 23</v>
      </c>
      <c r="B140" t="str">
        <f>+Sök[[#This Row],[ADRESS]]&amp;" - "&amp;Sök[[#This Row],[FASTIGHET]]</f>
        <v>Sigurdsgatan 23 - Sigurd 7</v>
      </c>
      <c r="C140" t="s">
        <v>698</v>
      </c>
      <c r="D140">
        <v>2981</v>
      </c>
      <c r="E140">
        <v>7063</v>
      </c>
      <c r="F140" t="s">
        <v>699</v>
      </c>
      <c r="G140" t="s">
        <v>700</v>
      </c>
      <c r="H140" t="s">
        <v>701</v>
      </c>
      <c r="I140" s="31">
        <v>7365590427556</v>
      </c>
      <c r="J140" t="str">
        <f>"0007:" &amp;LEFT('Fakturadresser samt bolag'!$H140,6)&amp;RIGHT('Fakturadresser samt bolag'!$H140,4)</f>
        <v>0007:5590427554</v>
      </c>
      <c r="K140" t="s">
        <v>995</v>
      </c>
      <c r="L140" t="s">
        <v>1012</v>
      </c>
      <c r="M140" t="s">
        <v>211</v>
      </c>
      <c r="N140" t="s">
        <v>136</v>
      </c>
    </row>
    <row r="141" spans="1:14" x14ac:dyDescent="0.25">
      <c r="A141" t="str">
        <f>+Sök[[#This Row],[FASTIGHET]]&amp;" - "&amp;Sök[[#This Row],[ADRESS]]</f>
        <v>Isafjord 6 - Grönlandsgången 6, Torshamnsgränd 9</v>
      </c>
      <c r="B141" t="str">
        <f>+Sök[[#This Row],[ADRESS]]&amp;" - "&amp;Sök[[#This Row],[FASTIGHET]]</f>
        <v>Grönlandsgången 6, Torshamnsgränd 9 - Isafjord 6</v>
      </c>
      <c r="C141" t="s">
        <v>450</v>
      </c>
      <c r="D141">
        <v>2984</v>
      </c>
      <c r="E141">
        <v>7536</v>
      </c>
      <c r="F141" t="s">
        <v>451</v>
      </c>
      <c r="G141" t="s">
        <v>452</v>
      </c>
      <c r="H141" t="s">
        <v>453</v>
      </c>
      <c r="I141" s="31">
        <v>7365590032453</v>
      </c>
      <c r="J141" t="str">
        <f>"0007:" &amp;LEFT('Fakturadresser samt bolag'!$H141,6)&amp;RIGHT('Fakturadresser samt bolag'!$H141,4)</f>
        <v>0007:5590032453</v>
      </c>
      <c r="K141" t="s">
        <v>995</v>
      </c>
      <c r="L141" t="s">
        <v>1012</v>
      </c>
      <c r="M141" t="s">
        <v>149</v>
      </c>
      <c r="N141" t="s">
        <v>136</v>
      </c>
    </row>
    <row r="142" spans="1:14" x14ac:dyDescent="0.25">
      <c r="A142" t="str">
        <f>+Sök[[#This Row],[FASTIGHET]]&amp;" - "&amp;Sök[[#This Row],[ADRESS]]</f>
        <v>Isafjord 7 - Hans Werthéns Gata 19</v>
      </c>
      <c r="B142" t="str">
        <f>+Sök[[#This Row],[ADRESS]]&amp;" - "&amp;Sök[[#This Row],[FASTIGHET]]</f>
        <v>Hans Werthéns Gata 19 - Isafjord 7</v>
      </c>
      <c r="C142" t="s">
        <v>454</v>
      </c>
      <c r="D142">
        <v>2985</v>
      </c>
      <c r="E142">
        <v>7352</v>
      </c>
      <c r="F142" t="s">
        <v>455</v>
      </c>
      <c r="G142" t="s">
        <v>456</v>
      </c>
      <c r="H142" t="s">
        <v>457</v>
      </c>
      <c r="I142" s="31">
        <v>7365590032477</v>
      </c>
      <c r="J142" t="str">
        <f>"0007:" &amp;LEFT('Fakturadresser samt bolag'!$H142,6)&amp;RIGHT('Fakturadresser samt bolag'!$H142,4)</f>
        <v>0007:5590032479</v>
      </c>
      <c r="K142" t="s">
        <v>995</v>
      </c>
      <c r="L142" t="s">
        <v>1012</v>
      </c>
      <c r="M142" t="s">
        <v>149</v>
      </c>
      <c r="N142" t="s">
        <v>136</v>
      </c>
    </row>
    <row r="143" spans="1:14" x14ac:dyDescent="0.25">
      <c r="A143" t="str">
        <f>+Sök[[#This Row],[FASTIGHET]]&amp;" - "&amp;Sök[[#This Row],[ADRESS]]</f>
        <v>Korpen 18 - Fabriksgatan 31</v>
      </c>
      <c r="B143" t="str">
        <f>+Sök[[#This Row],[ADRESS]]&amp;" - "&amp;Sök[[#This Row],[FASTIGHET]]</f>
        <v>Fabriksgatan 31 - Korpen 18</v>
      </c>
      <c r="C143" t="s">
        <v>518</v>
      </c>
      <c r="D143">
        <v>3008</v>
      </c>
      <c r="E143">
        <v>3780</v>
      </c>
      <c r="F143" t="s">
        <v>519</v>
      </c>
      <c r="G143" t="s">
        <v>520</v>
      </c>
      <c r="H143" t="s">
        <v>521</v>
      </c>
      <c r="I143" s="31">
        <v>7365593701189</v>
      </c>
      <c r="J143" t="str">
        <f>"0007:" &amp;LEFT('Fakturadresser samt bolag'!$H143,6)&amp;RIGHT('Fakturadresser samt bolag'!$H143,4)</f>
        <v>0007:5593701187</v>
      </c>
      <c r="K143" t="s">
        <v>995</v>
      </c>
      <c r="L143" t="s">
        <v>156</v>
      </c>
      <c r="M143" t="s">
        <v>279</v>
      </c>
      <c r="N143" t="s">
        <v>136</v>
      </c>
    </row>
    <row r="144" spans="1:14" x14ac:dyDescent="0.25">
      <c r="A144" t="str">
        <f>+Sök[[#This Row],[FASTIGHET]]&amp;" - "&amp;Sök[[#This Row],[ADRESS]]</f>
        <v>Korpen 20 - Fabriksgatan 29, Nygatan 30</v>
      </c>
      <c r="B144" t="str">
        <f>+Sök[[#This Row],[ADRESS]]&amp;" - "&amp;Sök[[#This Row],[FASTIGHET]]</f>
        <v>Fabriksgatan 29, Nygatan 30 - Korpen 20</v>
      </c>
      <c r="C144" t="s">
        <v>522</v>
      </c>
      <c r="D144">
        <v>3008</v>
      </c>
      <c r="E144">
        <v>3784</v>
      </c>
      <c r="F144" t="s">
        <v>523</v>
      </c>
      <c r="G144" t="s">
        <v>520</v>
      </c>
      <c r="H144" t="s">
        <v>521</v>
      </c>
      <c r="I144" s="31">
        <v>7365593701189</v>
      </c>
      <c r="J144" t="str">
        <f>"0007:" &amp;LEFT('Fakturadresser samt bolag'!$H144,6)&amp;RIGHT('Fakturadresser samt bolag'!$H144,4)</f>
        <v>0007:5593701187</v>
      </c>
      <c r="K144" t="s">
        <v>995</v>
      </c>
      <c r="L144" t="s">
        <v>156</v>
      </c>
      <c r="M144" t="s">
        <v>279</v>
      </c>
      <c r="N144" t="s">
        <v>136</v>
      </c>
    </row>
    <row r="145" spans="1:14" x14ac:dyDescent="0.25">
      <c r="A145" t="str">
        <f>+Sök[[#This Row],[FASTIGHET]]&amp;" - "&amp;Sök[[#This Row],[ADRESS]]</f>
        <v>Alptanäs 2 - Torshamnsgatan 7, 9, Haukadalsgatan 1</v>
      </c>
      <c r="B145" t="str">
        <f>+Sök[[#This Row],[ADRESS]]&amp;" - "&amp;Sök[[#This Row],[FASTIGHET]]</f>
        <v>Torshamnsgatan 7, 9, Haukadalsgatan 1 - Alptanäs 2</v>
      </c>
      <c r="C145" t="s">
        <v>145</v>
      </c>
      <c r="D145">
        <v>3102</v>
      </c>
      <c r="E145">
        <v>7333</v>
      </c>
      <c r="F145" t="s">
        <v>146</v>
      </c>
      <c r="G145" t="s">
        <v>147</v>
      </c>
      <c r="H145" t="s">
        <v>148</v>
      </c>
      <c r="I145" s="31">
        <v>7365567083891</v>
      </c>
      <c r="J145" t="str">
        <f>"0007:" &amp;LEFT('Fakturadresser samt bolag'!$H145,6)&amp;RIGHT('Fakturadresser samt bolag'!$H145,4)</f>
        <v>0007:5567083893</v>
      </c>
      <c r="K145" t="s">
        <v>995</v>
      </c>
      <c r="L145" t="s">
        <v>1012</v>
      </c>
      <c r="M145" t="s">
        <v>149</v>
      </c>
      <c r="N145" t="s">
        <v>136</v>
      </c>
    </row>
    <row r="146" spans="1:14" x14ac:dyDescent="0.25">
      <c r="A146" t="str">
        <f>+Sök[[#This Row],[FASTIGHET]]&amp;" - "&amp;Sök[[#This Row],[ADRESS]]</f>
        <v>Alptanäs 3 - Torshamnsgatan 1, 3, 5</v>
      </c>
      <c r="B146" t="str">
        <f>+Sök[[#This Row],[ADRESS]]&amp;" - "&amp;Sök[[#This Row],[FASTIGHET]]</f>
        <v>Torshamnsgatan 1, 3, 5 - Alptanäs 3</v>
      </c>
      <c r="C146" t="s">
        <v>150</v>
      </c>
      <c r="D146">
        <v>3102</v>
      </c>
      <c r="E146">
        <v>7334</v>
      </c>
      <c r="F146" t="s">
        <v>151</v>
      </c>
      <c r="G146" t="s">
        <v>147</v>
      </c>
      <c r="H146" t="s">
        <v>148</v>
      </c>
      <c r="I146" s="31">
        <v>7365567083891</v>
      </c>
      <c r="J146" t="str">
        <f>"0007:" &amp;LEFT('Fakturadresser samt bolag'!$H146,6)&amp;RIGHT('Fakturadresser samt bolag'!$H146,4)</f>
        <v>0007:5567083893</v>
      </c>
      <c r="K146" t="s">
        <v>995</v>
      </c>
      <c r="L146" t="s">
        <v>1012</v>
      </c>
      <c r="M146" t="s">
        <v>149</v>
      </c>
      <c r="N146" t="s">
        <v>136</v>
      </c>
    </row>
    <row r="147" spans="1:14" x14ac:dyDescent="0.25">
      <c r="A147" t="str">
        <f>+Sök[[#This Row],[FASTIGHET]]&amp;" - "&amp;Sök[[#This Row],[ADRESS]]</f>
        <v>Geysir 1 - Österögatan 4</v>
      </c>
      <c r="B147" t="str">
        <f>+Sök[[#This Row],[ADRESS]]&amp;" - "&amp;Sök[[#This Row],[FASTIGHET]]</f>
        <v>Österögatan 4 - Geysir 1</v>
      </c>
      <c r="C147" t="s">
        <v>349</v>
      </c>
      <c r="D147">
        <v>3102</v>
      </c>
      <c r="E147">
        <v>7335</v>
      </c>
      <c r="F147" t="s">
        <v>350</v>
      </c>
      <c r="G147" t="s">
        <v>147</v>
      </c>
      <c r="H147" t="s">
        <v>148</v>
      </c>
      <c r="I147" s="31">
        <v>7365567083891</v>
      </c>
      <c r="J147" t="str">
        <f>"0007:" &amp;LEFT('Fakturadresser samt bolag'!$H147,6)&amp;RIGHT('Fakturadresser samt bolag'!$H147,4)</f>
        <v>0007:5567083893</v>
      </c>
      <c r="K147" t="s">
        <v>995</v>
      </c>
      <c r="L147" t="s">
        <v>1012</v>
      </c>
      <c r="M147" t="s">
        <v>149</v>
      </c>
      <c r="N147" t="s">
        <v>136</v>
      </c>
    </row>
    <row r="148" spans="1:14" x14ac:dyDescent="0.25">
      <c r="A148" t="str">
        <f>+Sök[[#This Row],[FASTIGHET]]&amp;" - "&amp;Sök[[#This Row],[ADRESS]]</f>
        <v>Geysir 2 - Österögatan 2</v>
      </c>
      <c r="B148" t="str">
        <f>+Sök[[#This Row],[ADRESS]]&amp;" - "&amp;Sök[[#This Row],[FASTIGHET]]</f>
        <v>Österögatan 2 - Geysir 2</v>
      </c>
      <c r="C148" t="s">
        <v>351</v>
      </c>
      <c r="D148">
        <v>3102</v>
      </c>
      <c r="E148">
        <v>7336</v>
      </c>
      <c r="F148" t="s">
        <v>352</v>
      </c>
      <c r="G148" t="s">
        <v>147</v>
      </c>
      <c r="H148" t="s">
        <v>148</v>
      </c>
      <c r="I148" s="31">
        <v>7365567083891</v>
      </c>
      <c r="J148" t="str">
        <f>"0007:" &amp;LEFT('Fakturadresser samt bolag'!$H148,6)&amp;RIGHT('Fakturadresser samt bolag'!$H148,4)</f>
        <v>0007:5567083893</v>
      </c>
      <c r="K148" t="s">
        <v>995</v>
      </c>
      <c r="L148" t="s">
        <v>1012</v>
      </c>
      <c r="M148" t="s">
        <v>149</v>
      </c>
      <c r="N148" t="s">
        <v>136</v>
      </c>
    </row>
    <row r="149" spans="1:14" x14ac:dyDescent="0.25">
      <c r="A149" t="str">
        <f>+Sök[[#This Row],[FASTIGHET]]&amp;" - "&amp;Sök[[#This Row],[ADRESS]]</f>
        <v>Gullfoss 5 - Viderögatan 6</v>
      </c>
      <c r="B149" t="str">
        <f>+Sök[[#This Row],[ADRESS]]&amp;" - "&amp;Sök[[#This Row],[FASTIGHET]]</f>
        <v>Viderögatan 6 - Gullfoss 5</v>
      </c>
      <c r="C149" t="s">
        <v>382</v>
      </c>
      <c r="D149">
        <v>3102</v>
      </c>
      <c r="E149">
        <v>7337</v>
      </c>
      <c r="F149" t="s">
        <v>383</v>
      </c>
      <c r="G149" t="s">
        <v>147</v>
      </c>
      <c r="H149" t="s">
        <v>148</v>
      </c>
      <c r="I149" s="31">
        <v>7365567083891</v>
      </c>
      <c r="J149" t="str">
        <f>"0007:" &amp;LEFT('Fakturadresser samt bolag'!$H149,6)&amp;RIGHT('Fakturadresser samt bolag'!$H149,4)</f>
        <v>0007:5567083893</v>
      </c>
      <c r="K149" t="s">
        <v>995</v>
      </c>
      <c r="L149" t="s">
        <v>1012</v>
      </c>
      <c r="M149" t="s">
        <v>149</v>
      </c>
      <c r="N149" t="s">
        <v>136</v>
      </c>
    </row>
    <row r="150" spans="1:14" x14ac:dyDescent="0.25">
      <c r="A150" t="str">
        <f>+Sök[[#This Row],[FASTIGHET]]&amp;" - "&amp;Sök[[#This Row],[ADRESS]]</f>
        <v>Helgafjäll 1  - Torshamnsgatan 22, 24 A-D, 26 A-B</v>
      </c>
      <c r="B150" t="str">
        <f>+Sök[[#This Row],[ADRESS]]&amp;" - "&amp;Sök[[#This Row],[FASTIGHET]]</f>
        <v xml:space="preserve">Torshamnsgatan 22, 24 A-D, 26 A-B - Helgafjäll 1 </v>
      </c>
      <c r="C150" t="s">
        <v>392</v>
      </c>
      <c r="D150">
        <v>3102</v>
      </c>
      <c r="E150">
        <v>7339</v>
      </c>
      <c r="F150" t="s">
        <v>393</v>
      </c>
      <c r="G150" t="s">
        <v>147</v>
      </c>
      <c r="H150" t="s">
        <v>148</v>
      </c>
      <c r="I150" s="31">
        <v>7365567083891</v>
      </c>
      <c r="J150" t="str">
        <f>"0007:" &amp;LEFT('Fakturadresser samt bolag'!$H150,6)&amp;RIGHT('Fakturadresser samt bolag'!$H150,4)</f>
        <v>0007:5567083893</v>
      </c>
      <c r="K150" t="s">
        <v>995</v>
      </c>
      <c r="L150" t="s">
        <v>1012</v>
      </c>
      <c r="M150" t="s">
        <v>149</v>
      </c>
      <c r="N150" t="s">
        <v>136</v>
      </c>
    </row>
    <row r="151" spans="1:14" x14ac:dyDescent="0.25">
      <c r="A151" t="str">
        <f>+Sök[[#This Row],[FASTIGHET]]&amp;" - "&amp;Sök[[#This Row],[ADRESS]]</f>
        <v>Helgafjäll 2 - hus 3 - Torshamnsgatan 28 A-B, 30 A-E, 32 A-D, 34 A-B</v>
      </c>
      <c r="B151" t="str">
        <f>+Sök[[#This Row],[ADRESS]]&amp;" - "&amp;Sök[[#This Row],[FASTIGHET]]</f>
        <v>Torshamnsgatan 28 A-B, 30 A-E, 32 A-D, 34 A-B - Helgafjäll 2 - hus 3</v>
      </c>
      <c r="C151" t="s">
        <v>394</v>
      </c>
      <c r="D151">
        <v>3102</v>
      </c>
      <c r="E151">
        <v>7338</v>
      </c>
      <c r="F151" t="s">
        <v>395</v>
      </c>
      <c r="G151" t="s">
        <v>147</v>
      </c>
      <c r="H151" t="s">
        <v>148</v>
      </c>
      <c r="I151" s="31">
        <v>7365567083891</v>
      </c>
      <c r="J151" t="str">
        <f>"0007:" &amp;LEFT('Fakturadresser samt bolag'!$H151,6)&amp;RIGHT('Fakturadresser samt bolag'!$H151,4)</f>
        <v>0007:5567083893</v>
      </c>
      <c r="K151" t="s">
        <v>995</v>
      </c>
      <c r="L151" t="s">
        <v>1012</v>
      </c>
      <c r="M151" t="s">
        <v>149</v>
      </c>
      <c r="N151" t="s">
        <v>136</v>
      </c>
    </row>
    <row r="152" spans="1:14" x14ac:dyDescent="0.25">
      <c r="A152" t="str">
        <f>+Sök[[#This Row],[FASTIGHET]]&amp;" - "&amp;Sök[[#This Row],[ADRESS]]</f>
        <v>Helgafjäll 2 - hus 4 - Torshamnsgatan 28 A-B, 30 A-E, 32 A-D, 34 A-B</v>
      </c>
      <c r="B152" t="str">
        <f>+Sök[[#This Row],[ADRESS]]&amp;" - "&amp;Sök[[#This Row],[FASTIGHET]]</f>
        <v>Torshamnsgatan 28 A-B, 30 A-E, 32 A-D, 34 A-B - Helgafjäll 2 - hus 4</v>
      </c>
      <c r="C152" t="s">
        <v>396</v>
      </c>
      <c r="D152">
        <v>3102</v>
      </c>
      <c r="E152">
        <v>7350</v>
      </c>
      <c r="F152" t="s">
        <v>395</v>
      </c>
      <c r="G152" t="s">
        <v>147</v>
      </c>
      <c r="H152" t="s">
        <v>148</v>
      </c>
      <c r="I152" s="31">
        <v>7365567083891</v>
      </c>
      <c r="J152" t="str">
        <f>"0007:" &amp;LEFT('Fakturadresser samt bolag'!$H152,6)&amp;RIGHT('Fakturadresser samt bolag'!$H152,4)</f>
        <v>0007:5567083893</v>
      </c>
      <c r="K152" t="s">
        <v>995</v>
      </c>
      <c r="L152" t="s">
        <v>1012</v>
      </c>
      <c r="M152" t="s">
        <v>149</v>
      </c>
      <c r="N152" t="s">
        <v>136</v>
      </c>
    </row>
    <row r="153" spans="1:14" x14ac:dyDescent="0.25">
      <c r="A153" t="str">
        <f>+Sök[[#This Row],[FASTIGHET]]&amp;" - "&amp;Sök[[#This Row],[ADRESS]]</f>
        <v>Helgafjäll 3 - Torshamnsgatan 36, 38, 40</v>
      </c>
      <c r="B153" t="str">
        <f>+Sök[[#This Row],[ADRESS]]&amp;" - "&amp;Sök[[#This Row],[FASTIGHET]]</f>
        <v>Torshamnsgatan 36, 38, 40 - Helgafjäll 3</v>
      </c>
      <c r="C153" t="s">
        <v>397</v>
      </c>
      <c r="D153">
        <v>3102</v>
      </c>
      <c r="E153">
        <v>7340</v>
      </c>
      <c r="F153" t="s">
        <v>398</v>
      </c>
      <c r="G153" t="s">
        <v>147</v>
      </c>
      <c r="H153" t="s">
        <v>148</v>
      </c>
      <c r="I153" s="31">
        <v>7365567083891</v>
      </c>
      <c r="J153" t="str">
        <f>"0007:" &amp;LEFT('Fakturadresser samt bolag'!$H153,6)&amp;RIGHT('Fakturadresser samt bolag'!$H153,4)</f>
        <v>0007:5567083893</v>
      </c>
      <c r="K153" t="s">
        <v>995</v>
      </c>
      <c r="L153" t="s">
        <v>1012</v>
      </c>
      <c r="M153" t="s">
        <v>149</v>
      </c>
      <c r="N153" t="s">
        <v>136</v>
      </c>
    </row>
    <row r="154" spans="1:14" x14ac:dyDescent="0.25">
      <c r="A154" t="str">
        <f>+Sök[[#This Row],[FASTIGHET]]&amp;" - "&amp;Sök[[#This Row],[ADRESS]]</f>
        <v>Helgafjäll 4 - Torshamnsgatan 42, 44, 46</v>
      </c>
      <c r="B154" t="str">
        <f>+Sök[[#This Row],[ADRESS]]&amp;" - "&amp;Sök[[#This Row],[FASTIGHET]]</f>
        <v>Torshamnsgatan 42, 44, 46 - Helgafjäll 4</v>
      </c>
      <c r="C154" t="s">
        <v>399</v>
      </c>
      <c r="D154">
        <v>3102</v>
      </c>
      <c r="E154">
        <v>7341</v>
      </c>
      <c r="F154" t="s">
        <v>400</v>
      </c>
      <c r="G154" t="s">
        <v>147</v>
      </c>
      <c r="H154" t="s">
        <v>148</v>
      </c>
      <c r="I154" s="31">
        <v>7365567083891</v>
      </c>
      <c r="J154" t="str">
        <f>"0007:" &amp;LEFT('Fakturadresser samt bolag'!$H154,6)&amp;RIGHT('Fakturadresser samt bolag'!$H154,4)</f>
        <v>0007:5567083893</v>
      </c>
      <c r="K154" t="s">
        <v>995</v>
      </c>
      <c r="L154" t="s">
        <v>1012</v>
      </c>
      <c r="M154" t="s">
        <v>149</v>
      </c>
      <c r="N154" t="s">
        <v>136</v>
      </c>
    </row>
    <row r="155" spans="1:14" x14ac:dyDescent="0.25">
      <c r="A155" t="str">
        <f>+Sök[[#This Row],[FASTIGHET]]&amp;" - "&amp;Sök[[#This Row],[ADRESS]]</f>
        <v>Helgafjäll 5 - Kistagången 2, 4, Torshamnsgatan 20</v>
      </c>
      <c r="B155" t="str">
        <f>+Sök[[#This Row],[ADRESS]]&amp;" - "&amp;Sök[[#This Row],[FASTIGHET]]</f>
        <v>Kistagången 2, 4, Torshamnsgatan 20 - Helgafjäll 5</v>
      </c>
      <c r="C155" t="s">
        <v>401</v>
      </c>
      <c r="D155">
        <v>3102</v>
      </c>
      <c r="E155">
        <v>7342</v>
      </c>
      <c r="F155" t="s">
        <v>402</v>
      </c>
      <c r="G155" t="s">
        <v>147</v>
      </c>
      <c r="H155" t="s">
        <v>148</v>
      </c>
      <c r="I155" s="31">
        <v>7365567083891</v>
      </c>
      <c r="J155" t="str">
        <f>"0007:" &amp;LEFT('Fakturadresser samt bolag'!$H155,6)&amp;RIGHT('Fakturadresser samt bolag'!$H155,4)</f>
        <v>0007:5567083893</v>
      </c>
      <c r="K155" t="s">
        <v>995</v>
      </c>
      <c r="L155" t="s">
        <v>1012</v>
      </c>
      <c r="M155" t="s">
        <v>149</v>
      </c>
      <c r="N155" t="s">
        <v>136</v>
      </c>
    </row>
    <row r="156" spans="1:14" x14ac:dyDescent="0.25">
      <c r="A156" t="str">
        <f>+Sök[[#This Row],[FASTIGHET]]&amp;" - "&amp;Sök[[#This Row],[ADRESS]]</f>
        <v>Helgafjäll 7 - Torshamnsgatan 48, 50, 52, 54</v>
      </c>
      <c r="B156" t="str">
        <f>+Sök[[#This Row],[ADRESS]]&amp;" - "&amp;Sök[[#This Row],[FASTIGHET]]</f>
        <v>Torshamnsgatan 48, 50, 52, 54 - Helgafjäll 7</v>
      </c>
      <c r="C156" t="s">
        <v>405</v>
      </c>
      <c r="D156">
        <v>3102</v>
      </c>
      <c r="E156">
        <v>7343</v>
      </c>
      <c r="F156" t="s">
        <v>406</v>
      </c>
      <c r="G156" t="s">
        <v>147</v>
      </c>
      <c r="H156" t="s">
        <v>148</v>
      </c>
      <c r="I156" s="31">
        <v>7365567083891</v>
      </c>
      <c r="J156" t="str">
        <f>"0007:" &amp;LEFT('Fakturadresser samt bolag'!$H156,6)&amp;RIGHT('Fakturadresser samt bolag'!$H156,4)</f>
        <v>0007:5567083893</v>
      </c>
      <c r="K156" t="s">
        <v>995</v>
      </c>
      <c r="L156" t="s">
        <v>1012</v>
      </c>
      <c r="M156" t="s">
        <v>149</v>
      </c>
      <c r="N156" t="s">
        <v>136</v>
      </c>
    </row>
    <row r="157" spans="1:14" x14ac:dyDescent="0.25">
      <c r="A157" t="str">
        <f>+Sök[[#This Row],[FASTIGHET]]&amp;" - "&amp;Sök[[#This Row],[ADRESS]]</f>
        <v>Knarrarnäs 9 - Knarrarnäsgatan 15</v>
      </c>
      <c r="B157" t="str">
        <f>+Sök[[#This Row],[ADRESS]]&amp;" - "&amp;Sök[[#This Row],[FASTIGHET]]</f>
        <v>Knarrarnäsgatan 15 - Knarrarnäs 9</v>
      </c>
      <c r="C157" t="s">
        <v>500</v>
      </c>
      <c r="D157">
        <v>3102</v>
      </c>
      <c r="E157">
        <v>7344</v>
      </c>
      <c r="F157" t="s">
        <v>501</v>
      </c>
      <c r="G157" t="s">
        <v>147</v>
      </c>
      <c r="H157" t="s">
        <v>148</v>
      </c>
      <c r="I157" s="31">
        <v>7365567083891</v>
      </c>
      <c r="J157" t="str">
        <f>"0007:" &amp;LEFT('Fakturadresser samt bolag'!$H157,6)&amp;RIGHT('Fakturadresser samt bolag'!$H157,4)</f>
        <v>0007:5567083893</v>
      </c>
      <c r="K157" t="s">
        <v>995</v>
      </c>
      <c r="L157" t="s">
        <v>1012</v>
      </c>
      <c r="M157" t="s">
        <v>149</v>
      </c>
      <c r="N157" t="s">
        <v>136</v>
      </c>
    </row>
    <row r="158" spans="1:14" x14ac:dyDescent="0.25">
      <c r="A158" t="str">
        <f>+Sök[[#This Row],[FASTIGHET]]&amp;" - "&amp;Sök[[#This Row],[ADRESS]]</f>
        <v>Roslags-Näsby 24:44 - Stockholmsvägen 100, 102</v>
      </c>
      <c r="B158" t="str">
        <f>+Sök[[#This Row],[ADRESS]]&amp;" - "&amp;Sök[[#This Row],[FASTIGHET]]</f>
        <v>Stockholmsvägen 100, 102 - Roslags-Näsby 24:44</v>
      </c>
      <c r="C158" t="s">
        <v>679</v>
      </c>
      <c r="D158">
        <v>3103</v>
      </c>
      <c r="E158">
        <v>7349</v>
      </c>
      <c r="F158" t="s">
        <v>680</v>
      </c>
      <c r="G158" t="s">
        <v>681</v>
      </c>
      <c r="H158" t="s">
        <v>682</v>
      </c>
      <c r="I158" s="31">
        <v>7365567087370</v>
      </c>
      <c r="J158" t="str">
        <f>"0007:" &amp;LEFT('Fakturadresser samt bolag'!$H158,6)&amp;RIGHT('Fakturadresser samt bolag'!$H158,4)</f>
        <v>0007:5567087373</v>
      </c>
      <c r="K158" t="s">
        <v>995</v>
      </c>
      <c r="L158" t="s">
        <v>1011</v>
      </c>
      <c r="M158" t="s">
        <v>36</v>
      </c>
      <c r="N158" t="s">
        <v>136</v>
      </c>
    </row>
    <row r="159" spans="1:14" x14ac:dyDescent="0.25">
      <c r="A159" t="str">
        <f>+Sök[[#This Row],[FASTIGHET]]&amp;" - "&amp;Sök[[#This Row],[ADRESS]]</f>
        <v>Roslags-Näsby 24:45 - Stockholmsvägen 100, 102</v>
      </c>
      <c r="B159" t="str">
        <f>+Sök[[#This Row],[ADRESS]]&amp;" - "&amp;Sök[[#This Row],[FASTIGHET]]</f>
        <v>Stockholmsvägen 100, 102 - Roslags-Näsby 24:45</v>
      </c>
      <c r="C159" t="s">
        <v>683</v>
      </c>
      <c r="D159">
        <v>3103</v>
      </c>
      <c r="E159">
        <v>7349</v>
      </c>
      <c r="F159" t="s">
        <v>680</v>
      </c>
      <c r="G159" t="s">
        <v>681</v>
      </c>
      <c r="H159" t="s">
        <v>682</v>
      </c>
      <c r="I159" s="31">
        <v>7365567087370</v>
      </c>
      <c r="J159" t="str">
        <f>"0007:" &amp;LEFT('Fakturadresser samt bolag'!$H159,6)&amp;RIGHT('Fakturadresser samt bolag'!$H159,4)</f>
        <v>0007:5567087373</v>
      </c>
      <c r="K159" t="s">
        <v>995</v>
      </c>
      <c r="L159" t="s">
        <v>1011</v>
      </c>
      <c r="M159" t="s">
        <v>36</v>
      </c>
      <c r="N159" t="s">
        <v>136</v>
      </c>
    </row>
    <row r="160" spans="1:14" x14ac:dyDescent="0.25">
      <c r="A160" t="str">
        <f>+Sök[[#This Row],[FASTIGHET]]&amp;" - "&amp;Sök[[#This Row],[ADRESS]]</f>
        <v>Roslags-Näsby 25:7 - Stockholmsvägen 100, 102</v>
      </c>
      <c r="B160" t="str">
        <f>+Sök[[#This Row],[ADRESS]]&amp;" - "&amp;Sök[[#This Row],[FASTIGHET]]</f>
        <v>Stockholmsvägen 100, 102 - Roslags-Näsby 25:7</v>
      </c>
      <c r="C160" t="s">
        <v>684</v>
      </c>
      <c r="D160">
        <v>3103</v>
      </c>
      <c r="E160">
        <v>7349</v>
      </c>
      <c r="F160" t="s">
        <v>680</v>
      </c>
      <c r="G160" t="s">
        <v>681</v>
      </c>
      <c r="H160" t="s">
        <v>682</v>
      </c>
      <c r="I160" s="31">
        <v>7365567087370</v>
      </c>
      <c r="J160" t="str">
        <f>"0007:" &amp;LEFT('Fakturadresser samt bolag'!$H160,6)&amp;RIGHT('Fakturadresser samt bolag'!$H160,4)</f>
        <v>0007:5567087373</v>
      </c>
      <c r="K160" t="s">
        <v>995</v>
      </c>
      <c r="L160" t="s">
        <v>1011</v>
      </c>
      <c r="M160" t="s">
        <v>36</v>
      </c>
      <c r="N160" t="s">
        <v>136</v>
      </c>
    </row>
    <row r="161" spans="1:14" x14ac:dyDescent="0.25">
      <c r="A161" t="str">
        <f>+Sök[[#This Row],[FASTIGHET]]&amp;" - "&amp;Sök[[#This Row],[ADRESS]]</f>
        <v>Roslags-Näsby 25:8 - Stockholmsvägen 100, 102</v>
      </c>
      <c r="B161" t="str">
        <f>+Sök[[#This Row],[ADRESS]]&amp;" - "&amp;Sök[[#This Row],[FASTIGHET]]</f>
        <v>Stockholmsvägen 100, 102 - Roslags-Näsby 25:8</v>
      </c>
      <c r="C161" t="s">
        <v>685</v>
      </c>
      <c r="D161">
        <v>3103</v>
      </c>
      <c r="E161">
        <v>7349</v>
      </c>
      <c r="F161" t="s">
        <v>680</v>
      </c>
      <c r="G161" t="s">
        <v>681</v>
      </c>
      <c r="H161" t="s">
        <v>682</v>
      </c>
      <c r="I161" s="31">
        <v>7365567087370</v>
      </c>
      <c r="J161" t="str">
        <f>"0007:" &amp;LEFT('Fakturadresser samt bolag'!$H161,6)&amp;RIGHT('Fakturadresser samt bolag'!$H161,4)</f>
        <v>0007:5567087373</v>
      </c>
      <c r="K161" t="s">
        <v>995</v>
      </c>
      <c r="L161" t="s">
        <v>1011</v>
      </c>
      <c r="M161" t="s">
        <v>36</v>
      </c>
      <c r="N161" t="s">
        <v>136</v>
      </c>
    </row>
    <row r="162" spans="1:14" x14ac:dyDescent="0.25">
      <c r="A162" t="str">
        <f>+Sök[[#This Row],[FASTIGHET]]&amp;" - "&amp;Sök[[#This Row],[ADRESS]]</f>
        <v>Knarrarnäs 3 - Färögatan 5,7</v>
      </c>
      <c r="B162" t="str">
        <f>+Sök[[#This Row],[ADRESS]]&amp;" - "&amp;Sök[[#This Row],[FASTIGHET]]</f>
        <v>Färögatan 5,7 - Knarrarnäs 3</v>
      </c>
      <c r="C162" t="s">
        <v>488</v>
      </c>
      <c r="D162">
        <v>3104</v>
      </c>
      <c r="E162">
        <v>7433</v>
      </c>
      <c r="F162" t="s">
        <v>489</v>
      </c>
      <c r="G162" t="s">
        <v>490</v>
      </c>
      <c r="H162" t="s">
        <v>491</v>
      </c>
      <c r="I162" s="31">
        <v>7369166358916</v>
      </c>
      <c r="J162" t="str">
        <f>"0007:" &amp;LEFT('Fakturadresser samt bolag'!$H162,6)&amp;RIGHT('Fakturadresser samt bolag'!$H162,4)</f>
        <v>0007:9166358912</v>
      </c>
      <c r="K162" t="s">
        <v>995</v>
      </c>
      <c r="L162" t="s">
        <v>1012</v>
      </c>
      <c r="M162" t="s">
        <v>149</v>
      </c>
      <c r="N162" t="s">
        <v>136</v>
      </c>
    </row>
    <row r="163" spans="1:14" x14ac:dyDescent="0.25">
      <c r="A163" t="str">
        <f>+Sök[[#This Row],[FASTIGHET]]&amp;" - "&amp;Sök[[#This Row],[ADRESS]]</f>
        <v>Borgarfjord 4 - Kistagången 10, Torshamnsgatan 31-33</v>
      </c>
      <c r="B163" t="str">
        <f>+Sök[[#This Row],[ADRESS]]&amp;" - "&amp;Sök[[#This Row],[FASTIGHET]]</f>
        <v>Kistagången 10, Torshamnsgatan 31-33 - Borgarfjord 4</v>
      </c>
      <c r="C163" t="s">
        <v>239</v>
      </c>
      <c r="D163">
        <v>3105</v>
      </c>
      <c r="E163">
        <v>7480</v>
      </c>
      <c r="F163" t="s">
        <v>240</v>
      </c>
      <c r="G163" t="s">
        <v>241</v>
      </c>
      <c r="H163" t="s">
        <v>242</v>
      </c>
      <c r="I163" s="31">
        <v>7369165233344</v>
      </c>
      <c r="J163" t="str">
        <f>"0007:" &amp;LEFT('Fakturadresser samt bolag'!$H163,6)&amp;RIGHT('Fakturadresser samt bolag'!$H163,4)</f>
        <v>0007:9165233348</v>
      </c>
      <c r="K163" t="s">
        <v>995</v>
      </c>
      <c r="L163" t="s">
        <v>1012</v>
      </c>
      <c r="M163" t="s">
        <v>149</v>
      </c>
      <c r="N163" t="s">
        <v>136</v>
      </c>
    </row>
    <row r="164" spans="1:14" x14ac:dyDescent="0.25">
      <c r="A164" t="str">
        <f>+Sök[[#This Row],[FASTIGHET]]&amp;" - "&amp;Sök[[#This Row],[ADRESS]]</f>
        <v>Beridaren 12 - Platensgatan. 29, Hertig Karlsgatan 5A-D</v>
      </c>
      <c r="B164" t="str">
        <f>+Sök[[#This Row],[ADRESS]]&amp;" - "&amp;Sök[[#This Row],[FASTIGHET]]</f>
        <v>Platensgatan. 29, Hertig Karlsgatan 5A-D - Beridaren 12</v>
      </c>
      <c r="C164" t="s">
        <v>193</v>
      </c>
      <c r="D164">
        <v>3202</v>
      </c>
      <c r="E164">
        <v>7437</v>
      </c>
      <c r="F164" t="s">
        <v>194</v>
      </c>
      <c r="G164" t="s">
        <v>195</v>
      </c>
      <c r="H164" t="s">
        <v>196</v>
      </c>
      <c r="I164" s="31">
        <v>7365567277627</v>
      </c>
      <c r="J164" t="str">
        <f>"0007:" &amp;LEFT('Fakturadresser samt bolag'!$H164,6)&amp;RIGHT('Fakturadresser samt bolag'!$H164,4)</f>
        <v>0007:5567277628</v>
      </c>
      <c r="K164" t="s">
        <v>995</v>
      </c>
      <c r="L164" t="s">
        <v>156</v>
      </c>
      <c r="M164" t="s">
        <v>157</v>
      </c>
      <c r="N164" t="s">
        <v>136</v>
      </c>
    </row>
    <row r="165" spans="1:14" x14ac:dyDescent="0.25">
      <c r="A165" t="str">
        <f>+Sök[[#This Row],[FASTIGHET]]&amp;" - "&amp;Sök[[#This Row],[ADRESS]]</f>
        <v>Garvaren 9 - Floragatan 10, N Oskarsgatan 27A-D, Roxengatan 18</v>
      </c>
      <c r="B165" t="str">
        <f>+Sök[[#This Row],[ADRESS]]&amp;" - "&amp;Sök[[#This Row],[FASTIGHET]]</f>
        <v>Floragatan 10, N Oskarsgatan 27A-D, Roxengatan 18 - Garvaren 9</v>
      </c>
      <c r="C165" t="s">
        <v>345</v>
      </c>
      <c r="D165">
        <v>3202</v>
      </c>
      <c r="E165">
        <v>7440</v>
      </c>
      <c r="F165" t="s">
        <v>346</v>
      </c>
      <c r="G165" t="s">
        <v>195</v>
      </c>
      <c r="H165" t="s">
        <v>196</v>
      </c>
      <c r="I165" s="31">
        <v>7365567277627</v>
      </c>
      <c r="J165" t="str">
        <f>"0007:" &amp;LEFT('Fakturadresser samt bolag'!$H165,6)&amp;RIGHT('Fakturadresser samt bolag'!$H165,4)</f>
        <v>0007:5567277628</v>
      </c>
      <c r="K165" t="s">
        <v>995</v>
      </c>
      <c r="L165" t="s">
        <v>156</v>
      </c>
      <c r="M165" t="s">
        <v>157</v>
      </c>
      <c r="N165" t="s">
        <v>136</v>
      </c>
    </row>
    <row r="166" spans="1:14" x14ac:dyDescent="0.25">
      <c r="A166" t="str">
        <f>+Sök[[#This Row],[FASTIGHET]]&amp;" - "&amp;Sök[[#This Row],[ADRESS]]</f>
        <v>Idéläran 1 D11 - Diskettgatan 11</v>
      </c>
      <c r="B166" t="str">
        <f>+Sök[[#This Row],[ADRESS]]&amp;" - "&amp;Sök[[#This Row],[FASTIGHET]]</f>
        <v>Diskettgatan 11 - Idéläran 1 D11</v>
      </c>
      <c r="C166" t="s">
        <v>422</v>
      </c>
      <c r="D166">
        <v>3202</v>
      </c>
      <c r="E166">
        <v>7472</v>
      </c>
      <c r="F166" t="s">
        <v>423</v>
      </c>
      <c r="G166" t="s">
        <v>195</v>
      </c>
      <c r="H166" t="s">
        <v>196</v>
      </c>
      <c r="I166" s="31">
        <v>7365567277627</v>
      </c>
      <c r="J166" t="str">
        <f>"0007:" &amp;LEFT('Fakturadresser samt bolag'!$H166,6)&amp;RIGHT('Fakturadresser samt bolag'!$H166,4)</f>
        <v>0007:5567277628</v>
      </c>
      <c r="K166" t="s">
        <v>995</v>
      </c>
      <c r="L166" t="s">
        <v>156</v>
      </c>
      <c r="M166" t="s">
        <v>157</v>
      </c>
      <c r="N166" t="s">
        <v>136</v>
      </c>
    </row>
    <row r="167" spans="1:14" x14ac:dyDescent="0.25">
      <c r="A167" t="str">
        <f>+Sök[[#This Row],[FASTIGHET]]&amp;" - "&amp;Sök[[#This Row],[ADRESS]]</f>
        <v>Idéläran 1 T2 - Teknikringen 2</v>
      </c>
      <c r="B167" t="str">
        <f>+Sök[[#This Row],[ADRESS]]&amp;" - "&amp;Sök[[#This Row],[FASTIGHET]]</f>
        <v>Teknikringen 2 - Idéläran 1 T2</v>
      </c>
      <c r="C167" t="s">
        <v>424</v>
      </c>
      <c r="D167">
        <v>3202</v>
      </c>
      <c r="E167">
        <v>7470</v>
      </c>
      <c r="F167" t="s">
        <v>425</v>
      </c>
      <c r="G167" t="s">
        <v>195</v>
      </c>
      <c r="H167" t="s">
        <v>196</v>
      </c>
      <c r="I167" s="31">
        <v>7365567277627</v>
      </c>
      <c r="J167" t="str">
        <f>"0007:" &amp;LEFT('Fakturadresser samt bolag'!$H167,6)&amp;RIGHT('Fakturadresser samt bolag'!$H167,4)</f>
        <v>0007:5567277628</v>
      </c>
      <c r="K167" t="s">
        <v>995</v>
      </c>
      <c r="L167" t="s">
        <v>156</v>
      </c>
      <c r="M167" t="s">
        <v>157</v>
      </c>
      <c r="N167" t="s">
        <v>136</v>
      </c>
    </row>
    <row r="168" spans="1:14" x14ac:dyDescent="0.25">
      <c r="A168" t="str">
        <f>+Sök[[#This Row],[FASTIGHET]]&amp;" - "&amp;Sök[[#This Row],[ADRESS]]</f>
        <v>Idéläran 1 T6 - Teknikringen 6, 6A</v>
      </c>
      <c r="B168" t="str">
        <f>+Sök[[#This Row],[ADRESS]]&amp;" - "&amp;Sök[[#This Row],[FASTIGHET]]</f>
        <v>Teknikringen 6, 6A - Idéläran 1 T6</v>
      </c>
      <c r="C168" t="s">
        <v>426</v>
      </c>
      <c r="D168">
        <v>3202</v>
      </c>
      <c r="E168">
        <v>7471</v>
      </c>
      <c r="F168" t="s">
        <v>427</v>
      </c>
      <c r="G168" t="s">
        <v>195</v>
      </c>
      <c r="H168" t="s">
        <v>196</v>
      </c>
      <c r="I168" s="31">
        <v>7365567277627</v>
      </c>
      <c r="J168" t="str">
        <f>"0007:" &amp;LEFT('Fakturadresser samt bolag'!$H168,6)&amp;RIGHT('Fakturadresser samt bolag'!$H168,4)</f>
        <v>0007:5567277628</v>
      </c>
      <c r="K168" t="s">
        <v>995</v>
      </c>
      <c r="L168" t="s">
        <v>156</v>
      </c>
      <c r="M168" t="s">
        <v>157</v>
      </c>
      <c r="N168" t="s">
        <v>136</v>
      </c>
    </row>
    <row r="169" spans="1:14" x14ac:dyDescent="0.25">
      <c r="A169" t="str">
        <f>+Sök[[#This Row],[FASTIGHET]]&amp;" - "&amp;Sök[[#This Row],[ADRESS]]</f>
        <v>Kvarnholmen 4 - Dalsgatan 7</v>
      </c>
      <c r="B169" t="str">
        <f>+Sök[[#This Row],[ADRESS]]&amp;" - "&amp;Sök[[#This Row],[FASTIGHET]]</f>
        <v>Dalsgatan 7 - Kvarnholmen 4</v>
      </c>
      <c r="C169" t="s">
        <v>543</v>
      </c>
      <c r="D169">
        <v>3203</v>
      </c>
      <c r="E169">
        <v>7450</v>
      </c>
      <c r="F169" t="s">
        <v>544</v>
      </c>
      <c r="G169" t="s">
        <v>545</v>
      </c>
      <c r="H169" t="s">
        <v>546</v>
      </c>
      <c r="I169" s="31">
        <v>7365567277634</v>
      </c>
      <c r="J169" t="str">
        <f>"0007:" &amp;LEFT('Fakturadresser samt bolag'!$H169,6)&amp;RIGHT('Fakturadresser samt bolag'!$H169,4)</f>
        <v>0007:5567277636</v>
      </c>
      <c r="K169" t="s">
        <v>995</v>
      </c>
      <c r="L169" t="s">
        <v>156</v>
      </c>
      <c r="M169" t="s">
        <v>192</v>
      </c>
      <c r="N169" t="s">
        <v>136</v>
      </c>
    </row>
    <row r="170" spans="1:14" x14ac:dyDescent="0.25">
      <c r="A170" t="str">
        <f>+Sök[[#This Row],[FASTIGHET]]&amp;" - "&amp;Sök[[#This Row],[ADRESS]]</f>
        <v>Ritsaren 10 - Industrigatan 7-9, Maskingatan 23</v>
      </c>
      <c r="B170" t="str">
        <f>+Sök[[#This Row],[ADRESS]]&amp;" - "&amp;Sök[[#This Row],[FASTIGHET]]</f>
        <v>Industrigatan 7-9, Maskingatan 23 - Ritsaren 10</v>
      </c>
      <c r="C170" t="s">
        <v>677</v>
      </c>
      <c r="D170">
        <v>3203</v>
      </c>
      <c r="E170">
        <v>7451</v>
      </c>
      <c r="F170" t="s">
        <v>678</v>
      </c>
      <c r="G170" t="s">
        <v>545</v>
      </c>
      <c r="H170" t="s">
        <v>546</v>
      </c>
      <c r="I170" s="31">
        <v>7365567277634</v>
      </c>
      <c r="J170" t="str">
        <f>"0007:" &amp;LEFT('Fakturadresser samt bolag'!$H170,6)&amp;RIGHT('Fakturadresser samt bolag'!$H170,4)</f>
        <v>0007:5567277636</v>
      </c>
      <c r="K170" t="s">
        <v>995</v>
      </c>
      <c r="L170" t="s">
        <v>156</v>
      </c>
      <c r="M170" t="s">
        <v>192</v>
      </c>
      <c r="N170" t="s">
        <v>136</v>
      </c>
    </row>
    <row r="171" spans="1:14" x14ac:dyDescent="0.25">
      <c r="A171" t="str">
        <f>+Sök[[#This Row],[FASTIGHET]]&amp;" - "&amp;Sök[[#This Row],[ADRESS]]</f>
        <v>Statorn 10 - Malmgatan 4</v>
      </c>
      <c r="B171" t="str">
        <f>+Sök[[#This Row],[ADRESS]]&amp;" - "&amp;Sök[[#This Row],[FASTIGHET]]</f>
        <v>Malmgatan 4 - Statorn 10</v>
      </c>
      <c r="C171" t="s">
        <v>730</v>
      </c>
      <c r="D171">
        <v>3203</v>
      </c>
      <c r="E171">
        <v>7449</v>
      </c>
      <c r="F171" t="s">
        <v>731</v>
      </c>
      <c r="G171" t="s">
        <v>545</v>
      </c>
      <c r="H171" t="s">
        <v>546</v>
      </c>
      <c r="I171" s="31">
        <v>7365567277634</v>
      </c>
      <c r="J171" t="str">
        <f>"0007:" &amp;LEFT('Fakturadresser samt bolag'!$H171,6)&amp;RIGHT('Fakturadresser samt bolag'!$H171,4)</f>
        <v>0007:5567277636</v>
      </c>
      <c r="K171" t="s">
        <v>995</v>
      </c>
      <c r="L171" t="s">
        <v>156</v>
      </c>
      <c r="M171" t="s">
        <v>192</v>
      </c>
      <c r="N171" t="s">
        <v>136</v>
      </c>
    </row>
    <row r="172" spans="1:14" x14ac:dyDescent="0.25">
      <c r="A172" t="str">
        <f>+Sök[[#This Row],[FASTIGHET]]&amp;" - "&amp;Sök[[#This Row],[ADRESS]]</f>
        <v>Glasbiten 7 - Roxtorpsgatan 9</v>
      </c>
      <c r="B172" t="str">
        <f>+Sök[[#This Row],[ADRESS]]&amp;" - "&amp;Sök[[#This Row],[FASTIGHET]]</f>
        <v>Roxtorpsgatan 9 - Glasbiten 7</v>
      </c>
      <c r="C172" t="s">
        <v>357</v>
      </c>
      <c r="D172">
        <v>3204</v>
      </c>
      <c r="E172">
        <v>7453</v>
      </c>
      <c r="F172" t="s">
        <v>358</v>
      </c>
      <c r="G172" t="s">
        <v>359</v>
      </c>
      <c r="H172" t="s">
        <v>360</v>
      </c>
      <c r="I172" s="31">
        <v>7365567286520</v>
      </c>
      <c r="J172" t="str">
        <f>"0007:" &amp;LEFT('Fakturadresser samt bolag'!$H172,6)&amp;RIGHT('Fakturadresser samt bolag'!$H172,4)</f>
        <v>0007:5567286520</v>
      </c>
      <c r="K172" t="s">
        <v>995</v>
      </c>
      <c r="L172" t="s">
        <v>156</v>
      </c>
      <c r="M172" t="s">
        <v>157</v>
      </c>
      <c r="N172" t="s">
        <v>136</v>
      </c>
    </row>
    <row r="173" spans="1:14" x14ac:dyDescent="0.25">
      <c r="A173" t="str">
        <f>+Sök[[#This Row],[FASTIGHET]]&amp;" - "&amp;Sök[[#This Row],[ADRESS]]</f>
        <v>Magasinet 1 - Hagalundsvägen 3A</v>
      </c>
      <c r="B173" t="str">
        <f>+Sök[[#This Row],[ADRESS]]&amp;" - "&amp;Sök[[#This Row],[FASTIGHET]]</f>
        <v>Hagalundsvägen 3A - Magasinet 1</v>
      </c>
      <c r="C173" t="s">
        <v>580</v>
      </c>
      <c r="D173">
        <v>3204</v>
      </c>
      <c r="E173">
        <v>7454</v>
      </c>
      <c r="F173" t="s">
        <v>581</v>
      </c>
      <c r="G173" t="s">
        <v>359</v>
      </c>
      <c r="H173" t="s">
        <v>360</v>
      </c>
      <c r="I173" s="31">
        <v>7365567286520</v>
      </c>
      <c r="J173" t="str">
        <f>"0007:" &amp;LEFT('Fakturadresser samt bolag'!$H173,6)&amp;RIGHT('Fakturadresser samt bolag'!$H173,4)</f>
        <v>0007:5567286520</v>
      </c>
      <c r="K173" t="s">
        <v>995</v>
      </c>
      <c r="L173" t="s">
        <v>156</v>
      </c>
      <c r="M173" t="s">
        <v>157</v>
      </c>
      <c r="N173" t="s">
        <v>136</v>
      </c>
    </row>
    <row r="174" spans="1:14" x14ac:dyDescent="0.25">
      <c r="A174" t="str">
        <f>+Sök[[#This Row],[FASTIGHET]]&amp;" - "&amp;Sök[[#This Row],[ADRESS]]</f>
        <v>Tannefors 1:89 - Hagalundsvägen 3B</v>
      </c>
      <c r="B174" t="str">
        <f>+Sök[[#This Row],[ADRESS]]&amp;" - "&amp;Sök[[#This Row],[FASTIGHET]]</f>
        <v>Hagalundsvägen 3B - Tannefors 1:89</v>
      </c>
      <c r="C174" t="s">
        <v>798</v>
      </c>
      <c r="D174">
        <v>3204</v>
      </c>
      <c r="E174">
        <v>7455</v>
      </c>
      <c r="F174" t="s">
        <v>799</v>
      </c>
      <c r="G174" t="s">
        <v>359</v>
      </c>
      <c r="H174" t="s">
        <v>360</v>
      </c>
      <c r="I174" s="31">
        <v>7365567286520</v>
      </c>
      <c r="J174" t="str">
        <f>"0007:" &amp;LEFT('Fakturadresser samt bolag'!$H174,6)&amp;RIGHT('Fakturadresser samt bolag'!$H174,4)</f>
        <v>0007:5567286520</v>
      </c>
      <c r="K174" t="s">
        <v>995</v>
      </c>
      <c r="L174" t="s">
        <v>156</v>
      </c>
      <c r="M174" t="s">
        <v>157</v>
      </c>
      <c r="N174" t="s">
        <v>136</v>
      </c>
    </row>
    <row r="175" spans="1:14" x14ac:dyDescent="0.25">
      <c r="A175" t="str">
        <f>+Sök[[#This Row],[FASTIGHET]]&amp;" - "&amp;Sök[[#This Row],[ADRESS]]</f>
        <v>Amor 1 - Platensgatan 26</v>
      </c>
      <c r="B175" t="str">
        <f>+Sök[[#This Row],[ADRESS]]&amp;" - "&amp;Sök[[#This Row],[FASTIGHET]]</f>
        <v>Platensgatan 26 - Amor 1</v>
      </c>
      <c r="C175" t="s">
        <v>152</v>
      </c>
      <c r="D175">
        <v>3205</v>
      </c>
      <c r="E175">
        <v>7462</v>
      </c>
      <c r="F175" t="s">
        <v>153</v>
      </c>
      <c r="G175" t="s">
        <v>154</v>
      </c>
      <c r="H175" t="s">
        <v>155</v>
      </c>
      <c r="I175" s="31">
        <v>7365567277689</v>
      </c>
      <c r="J175" t="str">
        <f>"0007:" &amp;LEFT('Fakturadresser samt bolag'!$H175,6)&amp;RIGHT('Fakturadresser samt bolag'!$H175,4)</f>
        <v>0007:5567277685</v>
      </c>
      <c r="K175" t="s">
        <v>995</v>
      </c>
      <c r="L175" t="s">
        <v>156</v>
      </c>
      <c r="M175" t="s">
        <v>157</v>
      </c>
      <c r="N175" t="s">
        <v>136</v>
      </c>
    </row>
    <row r="176" spans="1:14" x14ac:dyDescent="0.25">
      <c r="A176" t="str">
        <f>+Sök[[#This Row],[FASTIGHET]]&amp;" - "&amp;Sök[[#This Row],[ADRESS]]</f>
        <v>Bromsaren 4 - Sturegatan 1, S:t Larsgatan 1-3</v>
      </c>
      <c r="B176" t="str">
        <f>+Sök[[#This Row],[ADRESS]]&amp;" - "&amp;Sök[[#This Row],[FASTIGHET]]</f>
        <v>Sturegatan 1, S:t Larsgatan 1-3 - Bromsaren 4</v>
      </c>
      <c r="C176" t="s">
        <v>247</v>
      </c>
      <c r="D176">
        <v>3206</v>
      </c>
      <c r="E176">
        <v>7466</v>
      </c>
      <c r="F176" t="s">
        <v>248</v>
      </c>
      <c r="G176" t="s">
        <v>249</v>
      </c>
      <c r="H176" t="s">
        <v>250</v>
      </c>
      <c r="I176" s="31">
        <v>7365567485268</v>
      </c>
      <c r="J176" t="str">
        <f>"0007:" &amp;LEFT('Fakturadresser samt bolag'!$H176,6)&amp;RIGHT('Fakturadresser samt bolag'!$H176,4)</f>
        <v>0007:5567485262</v>
      </c>
      <c r="K176" t="s">
        <v>995</v>
      </c>
      <c r="L176" t="s">
        <v>156</v>
      </c>
      <c r="M176" t="s">
        <v>157</v>
      </c>
      <c r="N176" t="s">
        <v>136</v>
      </c>
    </row>
    <row r="177" spans="1:14" x14ac:dyDescent="0.25">
      <c r="A177" t="str">
        <f>+Sök[[#This Row],[FASTIGHET]]&amp;" - "&amp;Sök[[#This Row],[ADRESS]]</f>
        <v>Idégivaren 1 - Teknikringen 4</v>
      </c>
      <c r="B177" t="str">
        <f>+Sök[[#This Row],[ADRESS]]&amp;" - "&amp;Sök[[#This Row],[FASTIGHET]]</f>
        <v>Teknikringen 4 - Idégivaren 1</v>
      </c>
      <c r="C177" t="s">
        <v>420</v>
      </c>
      <c r="D177">
        <v>3206</v>
      </c>
      <c r="E177">
        <v>7467</v>
      </c>
      <c r="F177" t="s">
        <v>421</v>
      </c>
      <c r="G177" t="s">
        <v>249</v>
      </c>
      <c r="H177" t="s">
        <v>250</v>
      </c>
      <c r="I177" s="31">
        <v>7365567485268</v>
      </c>
      <c r="J177" t="str">
        <f>"0007:" &amp;LEFT('Fakturadresser samt bolag'!$H177,6)&amp;RIGHT('Fakturadresser samt bolag'!$H177,4)</f>
        <v>0007:5567485262</v>
      </c>
      <c r="K177" t="s">
        <v>995</v>
      </c>
      <c r="L177" t="s">
        <v>156</v>
      </c>
      <c r="M177" t="s">
        <v>157</v>
      </c>
      <c r="N177" t="s">
        <v>136</v>
      </c>
    </row>
    <row r="178" spans="1:14" x14ac:dyDescent="0.25">
      <c r="A178" t="str">
        <f>+Sök[[#This Row],[FASTIGHET]]&amp;" - "&amp;Sök[[#This Row],[ADRESS]]</f>
        <v>Kvarnen 4 - Stationsgatan 14, 16, 18</v>
      </c>
      <c r="B178" t="str">
        <f>+Sök[[#This Row],[ADRESS]]&amp;" - "&amp;Sök[[#This Row],[FASTIGHET]]</f>
        <v>Stationsgatan 14, 16, 18 - Kvarnen 4</v>
      </c>
      <c r="C178" t="s">
        <v>539</v>
      </c>
      <c r="D178">
        <v>3220</v>
      </c>
      <c r="E178">
        <v>7438</v>
      </c>
      <c r="F178" t="s">
        <v>540</v>
      </c>
      <c r="G178" t="s">
        <v>541</v>
      </c>
      <c r="H178" t="s">
        <v>542</v>
      </c>
      <c r="I178" s="31">
        <v>7365567970658</v>
      </c>
      <c r="J178" t="str">
        <f>"0007:" &amp;LEFT('Fakturadresser samt bolag'!$H178,6)&amp;RIGHT('Fakturadresser samt bolag'!$H178,4)</f>
        <v>0007:5567970651</v>
      </c>
      <c r="K178" t="s">
        <v>995</v>
      </c>
      <c r="L178" t="s">
        <v>156</v>
      </c>
      <c r="M178" t="s">
        <v>157</v>
      </c>
      <c r="N178" t="s">
        <v>136</v>
      </c>
    </row>
    <row r="179" spans="1:14" x14ac:dyDescent="0.25">
      <c r="A179" t="str">
        <f>+Sök[[#This Row],[FASTIGHET]]&amp;" - "&amp;Sök[[#This Row],[ADRESS]]</f>
        <v>Basfiolen 9 - Moa Martinsons gatan 10 B</v>
      </c>
      <c r="B179" t="str">
        <f>+Sök[[#This Row],[ADRESS]]&amp;" - "&amp;Sök[[#This Row],[FASTIGHET]]</f>
        <v>Moa Martinsons gatan 10 B - Basfiolen 9</v>
      </c>
      <c r="C179" t="s">
        <v>188</v>
      </c>
      <c r="D179">
        <v>3280</v>
      </c>
      <c r="E179">
        <v>7452</v>
      </c>
      <c r="F179" t="s">
        <v>189</v>
      </c>
      <c r="G179" t="s">
        <v>190</v>
      </c>
      <c r="H179" t="s">
        <v>191</v>
      </c>
      <c r="I179" s="31">
        <v>7365568327925</v>
      </c>
      <c r="J179" t="str">
        <f>"0007:" &amp;LEFT('Fakturadresser samt bolag'!$H179,6)&amp;RIGHT('Fakturadresser samt bolag'!$H179,4)</f>
        <v>0007:5568327927</v>
      </c>
      <c r="K179" t="s">
        <v>995</v>
      </c>
      <c r="L179" t="s">
        <v>156</v>
      </c>
      <c r="M179" t="s">
        <v>192</v>
      </c>
      <c r="N179" t="s">
        <v>136</v>
      </c>
    </row>
    <row r="180" spans="1:14" x14ac:dyDescent="0.25">
      <c r="A180" t="str">
        <f>+Sök[[#This Row],[FASTIGHET]]&amp;" - "&amp;Sök[[#This Row],[ADRESS]]</f>
        <v>Galgen 3 - Gillbergagatan 23A-C,25A-D</v>
      </c>
      <c r="B180" t="str">
        <f>+Sök[[#This Row],[ADRESS]]&amp;" - "&amp;Sök[[#This Row],[FASTIGHET]]</f>
        <v>Gillbergagatan 23A-C,25A-D - Galgen 3</v>
      </c>
      <c r="C180" t="s">
        <v>325</v>
      </c>
      <c r="D180">
        <v>3303</v>
      </c>
      <c r="E180">
        <v>7483</v>
      </c>
      <c r="F180" t="s">
        <v>326</v>
      </c>
      <c r="G180" t="s">
        <v>327</v>
      </c>
      <c r="H180" t="s">
        <v>328</v>
      </c>
      <c r="I180" s="31">
        <v>7365567069765</v>
      </c>
      <c r="J180" t="str">
        <f>"0007:" &amp;LEFT('Fakturadresser samt bolag'!$H180,6)&amp;RIGHT('Fakturadresser samt bolag'!$H180,4)</f>
        <v>0007:5567069769</v>
      </c>
      <c r="K180" t="s">
        <v>995</v>
      </c>
      <c r="L180" t="s">
        <v>156</v>
      </c>
      <c r="M180" t="s">
        <v>157</v>
      </c>
      <c r="N180" t="s">
        <v>136</v>
      </c>
    </row>
    <row r="181" spans="1:14" x14ac:dyDescent="0.25">
      <c r="A181" t="str">
        <f>+Sök[[#This Row],[FASTIGHET]]&amp;" - "&amp;Sök[[#This Row],[ADRESS]]</f>
        <v>Glasblåsaren 7 - Tornbyvägen 1 A-D</v>
      </c>
      <c r="B181" t="str">
        <f>+Sök[[#This Row],[ADRESS]]&amp;" - "&amp;Sök[[#This Row],[FASTIGHET]]</f>
        <v>Tornbyvägen 1 A-D - Glasblåsaren 7</v>
      </c>
      <c r="C181" t="s">
        <v>361</v>
      </c>
      <c r="D181">
        <v>3303</v>
      </c>
      <c r="E181">
        <v>7484</v>
      </c>
      <c r="F181" t="s">
        <v>362</v>
      </c>
      <c r="G181" t="s">
        <v>327</v>
      </c>
      <c r="H181" t="s">
        <v>328</v>
      </c>
      <c r="I181" s="31">
        <v>7365567069765</v>
      </c>
      <c r="J181" t="str">
        <f>"0007:" &amp;LEFT('Fakturadresser samt bolag'!$H181,6)&amp;RIGHT('Fakturadresser samt bolag'!$H181,4)</f>
        <v>0007:5567069769</v>
      </c>
      <c r="K181" t="s">
        <v>995</v>
      </c>
      <c r="L181" t="s">
        <v>156</v>
      </c>
      <c r="M181" t="s">
        <v>157</v>
      </c>
      <c r="N181" t="s">
        <v>136</v>
      </c>
    </row>
    <row r="182" spans="1:14" x14ac:dyDescent="0.25">
      <c r="A182" t="str">
        <f>+Sök[[#This Row],[FASTIGHET]]&amp;" - "&amp;Sök[[#This Row],[ADRESS]]</f>
        <v>Regulatorn 3 - Kabelvägen 15</v>
      </c>
      <c r="B182" t="str">
        <f>+Sök[[#This Row],[ADRESS]]&amp;" - "&amp;Sök[[#This Row],[FASTIGHET]]</f>
        <v>Kabelvägen 15 - Regulatorn 3</v>
      </c>
      <c r="C182" t="s">
        <v>675</v>
      </c>
      <c r="D182">
        <v>2947</v>
      </c>
      <c r="E182">
        <v>7486</v>
      </c>
      <c r="F182" t="s">
        <v>676</v>
      </c>
      <c r="G182" t="s">
        <v>1023</v>
      </c>
      <c r="H182" t="s">
        <v>1020</v>
      </c>
      <c r="I182" s="31">
        <v>7365594469194</v>
      </c>
      <c r="J182" t="str">
        <f>"0007:" &amp;LEFT('Fakturadresser samt bolag'!$H182,6)&amp;RIGHT('Fakturadresser samt bolag'!$H182,4)</f>
        <v>0007:5594469198</v>
      </c>
      <c r="K182" t="s">
        <v>995</v>
      </c>
      <c r="L182" t="s">
        <v>156</v>
      </c>
      <c r="M182" t="s">
        <v>192</v>
      </c>
      <c r="N182" t="s">
        <v>136</v>
      </c>
    </row>
    <row r="183" spans="1:14" x14ac:dyDescent="0.25">
      <c r="A183" t="str">
        <f>+Sök[[#This Row],[FASTIGHET]]&amp;" - "&amp;Sök[[#This Row],[ADRESS]]</f>
        <v>Väskan 2 - Gamla Kungsbackavägen 15</v>
      </c>
      <c r="B183" t="str">
        <f>+Sök[[#This Row],[ADRESS]]&amp;" - "&amp;Sök[[#This Row],[FASTIGHET]]</f>
        <v>Gamla Kungsbackavägen 15 - Väskan 2</v>
      </c>
      <c r="C183" t="s">
        <v>884</v>
      </c>
      <c r="D183">
        <v>3506</v>
      </c>
      <c r="E183">
        <v>7549</v>
      </c>
      <c r="F183" t="s">
        <v>885</v>
      </c>
      <c r="G183" t="s">
        <v>886</v>
      </c>
      <c r="H183" t="s">
        <v>887</v>
      </c>
      <c r="I183" s="31">
        <v>7369164440651</v>
      </c>
      <c r="J183" t="str">
        <f>"0007:" &amp;LEFT('Fakturadresser samt bolag'!$H183,6)&amp;RIGHT('Fakturadresser samt bolag'!$H183,4)</f>
        <v>0007:9164440654</v>
      </c>
      <c r="K183" t="s">
        <v>995</v>
      </c>
      <c r="L183" t="s">
        <v>19</v>
      </c>
      <c r="M183" t="s">
        <v>60</v>
      </c>
      <c r="N183" t="s">
        <v>136</v>
      </c>
    </row>
    <row r="184" spans="1:14" x14ac:dyDescent="0.25">
      <c r="A184" t="str">
        <f>+Sök[[#This Row],[FASTIGHET]]&amp;" - "&amp;Sök[[#This Row],[ADRESS]]</f>
        <v>Kungsängen 29:1 - Kungsgatan 70</v>
      </c>
      <c r="B184" t="str">
        <f>+Sök[[#This Row],[ADRESS]]&amp;" - "&amp;Sök[[#This Row],[FASTIGHET]]</f>
        <v>Kungsgatan 70 - Kungsängen 29:1</v>
      </c>
      <c r="C184" t="s">
        <v>531</v>
      </c>
      <c r="D184">
        <v>3512</v>
      </c>
      <c r="E184">
        <v>7499</v>
      </c>
      <c r="F184" t="s">
        <v>532</v>
      </c>
      <c r="G184" t="s">
        <v>533</v>
      </c>
      <c r="H184" t="s">
        <v>534</v>
      </c>
      <c r="I184" s="31">
        <v>7365569287563</v>
      </c>
      <c r="J184" t="str">
        <f>"0007:" &amp;LEFT('Fakturadresser samt bolag'!$H184,6)&amp;RIGHT('Fakturadresser samt bolag'!$H184,4)</f>
        <v>0007:5569287567</v>
      </c>
      <c r="K184" t="s">
        <v>995</v>
      </c>
      <c r="L184" t="s">
        <v>1012</v>
      </c>
      <c r="M184" t="s">
        <v>216</v>
      </c>
      <c r="N184" t="s">
        <v>136</v>
      </c>
    </row>
    <row r="185" spans="1:14" x14ac:dyDescent="0.25">
      <c r="A185" t="str">
        <f>+Sök[[#This Row],[FASTIGHET]]&amp;" - "&amp;Sök[[#This Row],[ADRESS]]</f>
        <v>Stockrosen 7 - Norra Ågatan 32</v>
      </c>
      <c r="B185" t="str">
        <f>+Sök[[#This Row],[ADRESS]]&amp;" - "&amp;Sök[[#This Row],[FASTIGHET]]</f>
        <v>Norra Ågatan 32 - Stockrosen 7</v>
      </c>
      <c r="C185" t="s">
        <v>770</v>
      </c>
      <c r="D185">
        <v>3520</v>
      </c>
      <c r="E185">
        <v>7500</v>
      </c>
      <c r="F185" t="s">
        <v>771</v>
      </c>
      <c r="G185" t="s">
        <v>772</v>
      </c>
      <c r="H185" t="s">
        <v>773</v>
      </c>
      <c r="I185" s="31">
        <v>7365567558306</v>
      </c>
      <c r="J185" t="str">
        <f>"0007:" &amp;LEFT('Fakturadresser samt bolag'!$H185,6)&amp;RIGHT('Fakturadresser samt bolag'!$H185,4)</f>
        <v>0007:5567558308</v>
      </c>
      <c r="K185" t="s">
        <v>995</v>
      </c>
      <c r="L185" t="s">
        <v>19</v>
      </c>
      <c r="M185" t="s">
        <v>60</v>
      </c>
      <c r="N185" t="s">
        <v>136</v>
      </c>
    </row>
    <row r="186" spans="1:14" x14ac:dyDescent="0.25">
      <c r="A186" t="str">
        <f>+Sök[[#This Row],[FASTIGHET]]&amp;" - "&amp;Sök[[#This Row],[ADRESS]]</f>
        <v>Mellby 5:120 - Ögärdesvägen 19A-D</v>
      </c>
      <c r="B186" t="str">
        <f>+Sök[[#This Row],[ADRESS]]&amp;" - "&amp;Sök[[#This Row],[FASTIGHET]]</f>
        <v>Ögärdesvägen 19A-D - Mellby 5:120</v>
      </c>
      <c r="C186" t="s">
        <v>625</v>
      </c>
      <c r="D186">
        <v>3521</v>
      </c>
      <c r="E186">
        <v>7501</v>
      </c>
      <c r="F186" t="s">
        <v>626</v>
      </c>
      <c r="G186" t="s">
        <v>627</v>
      </c>
      <c r="H186" t="s">
        <v>628</v>
      </c>
      <c r="I186" s="31">
        <v>7369168377472</v>
      </c>
      <c r="J186" t="str">
        <f>"0007:" &amp;LEFT('Fakturadresser samt bolag'!$H186,6)&amp;RIGHT('Fakturadresser samt bolag'!$H186,4)</f>
        <v>0007:9168377472</v>
      </c>
      <c r="K186" t="s">
        <v>995</v>
      </c>
      <c r="L186" t="s">
        <v>19</v>
      </c>
      <c r="M186" t="s">
        <v>624</v>
      </c>
      <c r="N186" t="s">
        <v>136</v>
      </c>
    </row>
    <row r="187" spans="1:14" x14ac:dyDescent="0.25">
      <c r="A187" t="str">
        <f>+Sök[[#This Row],[FASTIGHET]]&amp;" - "&amp;Sök[[#This Row],[ADRESS]]</f>
        <v>Idéskaparen 2 - Datalinjen 4</v>
      </c>
      <c r="B187" t="str">
        <f>+Sök[[#This Row],[ADRESS]]&amp;" - "&amp;Sök[[#This Row],[FASTIGHET]]</f>
        <v>Datalinjen 4 - Idéskaparen 2</v>
      </c>
      <c r="C187" t="s">
        <v>428</v>
      </c>
      <c r="D187">
        <v>3530</v>
      </c>
      <c r="E187">
        <v>7503</v>
      </c>
      <c r="F187" t="s">
        <v>429</v>
      </c>
      <c r="G187" t="s">
        <v>430</v>
      </c>
      <c r="H187" t="s">
        <v>431</v>
      </c>
      <c r="I187" s="31">
        <v>7365569508552</v>
      </c>
      <c r="J187" t="str">
        <f>"0007:" &amp;LEFT('Fakturadresser samt bolag'!$H187,6)&amp;RIGHT('Fakturadresser samt bolag'!$H187,4)</f>
        <v>0007:5569508558</v>
      </c>
      <c r="K187" t="s">
        <v>995</v>
      </c>
      <c r="L187" t="s">
        <v>156</v>
      </c>
      <c r="M187" t="s">
        <v>157</v>
      </c>
      <c r="N187" t="s">
        <v>136</v>
      </c>
    </row>
    <row r="188" spans="1:14" x14ac:dyDescent="0.25">
      <c r="A188" t="str">
        <f>+Sök[[#This Row],[FASTIGHET]]&amp;" - "&amp;Sök[[#This Row],[ADRESS]]</f>
        <v>Stockrosen 2 - Norra Ågatan 40</v>
      </c>
      <c r="B188" t="str">
        <f>+Sök[[#This Row],[ADRESS]]&amp;" - "&amp;Sök[[#This Row],[FASTIGHET]]</f>
        <v>Norra Ågatan 40 - Stockrosen 2</v>
      </c>
      <c r="C188" t="s">
        <v>766</v>
      </c>
      <c r="D188">
        <v>3550</v>
      </c>
      <c r="E188">
        <v>7518</v>
      </c>
      <c r="F188" t="s">
        <v>767</v>
      </c>
      <c r="G188" t="s">
        <v>768</v>
      </c>
      <c r="H188" t="s">
        <v>769</v>
      </c>
      <c r="I188" s="31">
        <v>7365569820678</v>
      </c>
      <c r="J188" t="str">
        <f>"0007:" &amp;LEFT('Fakturadresser samt bolag'!$H188,6)&amp;RIGHT('Fakturadresser samt bolag'!$H188,4)</f>
        <v>0007:5569820672</v>
      </c>
      <c r="K188" t="s">
        <v>995</v>
      </c>
      <c r="L188" t="s">
        <v>19</v>
      </c>
      <c r="M188" t="s">
        <v>60</v>
      </c>
      <c r="N188" t="s">
        <v>136</v>
      </c>
    </row>
    <row r="189" spans="1:14" x14ac:dyDescent="0.25">
      <c r="A189" t="str">
        <f>+Sök[[#This Row],[FASTIGHET]]&amp;" - "&amp;Sök[[#This Row],[ADRESS]]</f>
        <v>Nejlikebuketten 6 - Derbyvägen 4</v>
      </c>
      <c r="B189" t="str">
        <f>+Sök[[#This Row],[ADRESS]]&amp;" - "&amp;Sök[[#This Row],[FASTIGHET]]</f>
        <v>Derbyvägen 4 - Nejlikebuketten 6</v>
      </c>
      <c r="C189" t="s">
        <v>655</v>
      </c>
      <c r="D189">
        <v>3561</v>
      </c>
      <c r="E189">
        <v>7600</v>
      </c>
      <c r="F189" t="s">
        <v>656</v>
      </c>
      <c r="G189" t="s">
        <v>657</v>
      </c>
      <c r="H189" t="s">
        <v>658</v>
      </c>
      <c r="I189" s="31">
        <v>7365568766915</v>
      </c>
      <c r="J189" t="str">
        <f>"0007:" &amp;LEFT('Fakturadresser samt bolag'!$H189,6)&amp;RIGHT('Fakturadresser samt bolag'!$H189,4)</f>
        <v>0007:5568766918</v>
      </c>
      <c r="K189" t="s">
        <v>995</v>
      </c>
      <c r="L189" t="s">
        <v>19</v>
      </c>
      <c r="M189" t="s">
        <v>30</v>
      </c>
      <c r="N189" t="s">
        <v>136</v>
      </c>
    </row>
    <row r="190" spans="1:14" x14ac:dyDescent="0.25">
      <c r="A190" t="str">
        <f>+Sök[[#This Row],[FASTIGHET]]&amp;" - "&amp;Sök[[#This Row],[ADRESS]]</f>
        <v>Nejlikebuketten 4 - Derbyvägen 6A-E</v>
      </c>
      <c r="B190" t="str">
        <f>+Sök[[#This Row],[ADRESS]]&amp;" - "&amp;Sök[[#This Row],[FASTIGHET]]</f>
        <v>Derbyvägen 6A-E - Nejlikebuketten 4</v>
      </c>
      <c r="C190" t="s">
        <v>651</v>
      </c>
      <c r="D190">
        <v>3562</v>
      </c>
      <c r="E190">
        <v>7601</v>
      </c>
      <c r="F190" t="s">
        <v>652</v>
      </c>
      <c r="G190" t="s">
        <v>653</v>
      </c>
      <c r="H190" t="s">
        <v>654</v>
      </c>
      <c r="I190" s="31">
        <v>7365568133472</v>
      </c>
      <c r="J190" t="str">
        <f>"0007:" &amp;LEFT('Fakturadresser samt bolag'!$H190,6)&amp;RIGHT('Fakturadresser samt bolag'!$H190,4)</f>
        <v>0007:5568133473</v>
      </c>
      <c r="K190" t="s">
        <v>995</v>
      </c>
      <c r="L190" t="s">
        <v>19</v>
      </c>
      <c r="M190" t="s">
        <v>30</v>
      </c>
      <c r="N190" t="s">
        <v>136</v>
      </c>
    </row>
    <row r="191" spans="1:14" x14ac:dyDescent="0.25">
      <c r="A191" t="str">
        <f>+Sök[[#This Row],[FASTIGHET]]&amp;" - "&amp;Sök[[#This Row],[ADRESS]]</f>
        <v>Vårbuketten 3 - Husievägen 21</v>
      </c>
      <c r="B191" t="str">
        <f>+Sök[[#This Row],[ADRESS]]&amp;" - "&amp;Sök[[#This Row],[FASTIGHET]]</f>
        <v>Husievägen 21 - Vårbuketten 3</v>
      </c>
      <c r="C191" t="s">
        <v>872</v>
      </c>
      <c r="D191">
        <v>3563</v>
      </c>
      <c r="E191">
        <v>7602</v>
      </c>
      <c r="F191" t="s">
        <v>873</v>
      </c>
      <c r="G191" t="s">
        <v>874</v>
      </c>
      <c r="H191" t="s">
        <v>875</v>
      </c>
      <c r="I191" s="31">
        <v>7365590732841</v>
      </c>
      <c r="J191" t="str">
        <f>"0007:" &amp;LEFT('Fakturadresser samt bolag'!$H191,6)&amp;RIGHT('Fakturadresser samt bolag'!$H191,4)</f>
        <v>0007:5590732847</v>
      </c>
      <c r="K191" t="s">
        <v>995</v>
      </c>
      <c r="L191" t="s">
        <v>19</v>
      </c>
      <c r="M191" t="s">
        <v>30</v>
      </c>
      <c r="N191" t="s">
        <v>136</v>
      </c>
    </row>
    <row r="192" spans="1:14" x14ac:dyDescent="0.25">
      <c r="A192" t="str">
        <f>+Sök[[#This Row],[FASTIGHET]]&amp;" - "&amp;Sök[[#This Row],[ADRESS]]</f>
        <v>Betongen 11 - Krangatan 4</v>
      </c>
      <c r="B192" t="str">
        <f>+Sök[[#This Row],[ADRESS]]&amp;" - "&amp;Sök[[#This Row],[FASTIGHET]]</f>
        <v>Krangatan 4 - Betongen 11</v>
      </c>
      <c r="C192" t="s">
        <v>197</v>
      </c>
      <c r="D192">
        <v>3565</v>
      </c>
      <c r="E192">
        <v>7620</v>
      </c>
      <c r="F192" t="s">
        <v>198</v>
      </c>
      <c r="G192" t="s">
        <v>199</v>
      </c>
      <c r="H192" t="s">
        <v>200</v>
      </c>
      <c r="I192" s="31">
        <v>7365590732865</v>
      </c>
      <c r="J192" t="str">
        <f>"0007:" &amp;LEFT('Fakturadresser samt bolag'!$H192,6)&amp;RIGHT('Fakturadresser samt bolag'!$H192,4)</f>
        <v>0007:5590732862</v>
      </c>
      <c r="K192" t="s">
        <v>995</v>
      </c>
      <c r="L192" t="s">
        <v>19</v>
      </c>
      <c r="M192" t="s">
        <v>30</v>
      </c>
      <c r="N192" t="s">
        <v>136</v>
      </c>
    </row>
    <row r="193" spans="1:14" x14ac:dyDescent="0.25">
      <c r="A193" t="str">
        <f>+Sök[[#This Row],[FASTIGHET]]&amp;" - "&amp;Sök[[#This Row],[ADRESS]]</f>
        <v>Svedjenävan 3 - Stenbärsgatan 4</v>
      </c>
      <c r="B193" t="str">
        <f>+Sök[[#This Row],[ADRESS]]&amp;" - "&amp;Sök[[#This Row],[FASTIGHET]]</f>
        <v>Stenbärsgatan 4 - Svedjenävan 3</v>
      </c>
      <c r="C193" t="s">
        <v>774</v>
      </c>
      <c r="D193">
        <v>3566</v>
      </c>
      <c r="E193">
        <v>7605</v>
      </c>
      <c r="F193" t="s">
        <v>775</v>
      </c>
      <c r="G193" t="s">
        <v>776</v>
      </c>
      <c r="H193" t="s">
        <v>777</v>
      </c>
      <c r="I193" s="31">
        <v>7365590732780</v>
      </c>
      <c r="J193" t="str">
        <f>"0007:" &amp;LEFT('Fakturadresser samt bolag'!$H193,6)&amp;RIGHT('Fakturadresser samt bolag'!$H193,4)</f>
        <v>0007:5590732789</v>
      </c>
      <c r="K193" t="s">
        <v>995</v>
      </c>
      <c r="L193" t="s">
        <v>19</v>
      </c>
      <c r="M193" t="s">
        <v>30</v>
      </c>
      <c r="N193" t="s">
        <v>136</v>
      </c>
    </row>
    <row r="194" spans="1:14" x14ac:dyDescent="0.25">
      <c r="A194" t="str">
        <f>+Sök[[#This Row],[FASTIGHET]]&amp;" - "&amp;Sök[[#This Row],[ADRESS]]</f>
        <v>Flygfyren 1 - Flygfältsvägen 1, Höjdrodergatan 27, 29</v>
      </c>
      <c r="B194" t="str">
        <f>+Sök[[#This Row],[ADRESS]]&amp;" - "&amp;Sök[[#This Row],[FASTIGHET]]</f>
        <v>Flygfältsvägen 1, Höjdrodergatan 27, 29 - Flygfyren 1</v>
      </c>
      <c r="C194" t="s">
        <v>284</v>
      </c>
      <c r="D194">
        <v>3568</v>
      </c>
      <c r="E194">
        <v>7607</v>
      </c>
      <c r="F194" t="s">
        <v>285</v>
      </c>
      <c r="G194" t="s">
        <v>286</v>
      </c>
      <c r="H194" t="s">
        <v>287</v>
      </c>
      <c r="I194" s="31">
        <v>7365590732896</v>
      </c>
      <c r="J194" t="str">
        <f>"0007:" &amp;LEFT('Fakturadresser samt bolag'!$H194,6)&amp;RIGHT('Fakturadresser samt bolag'!$H194,4)</f>
        <v>0007:5590732896</v>
      </c>
      <c r="K194" t="s">
        <v>995</v>
      </c>
      <c r="L194" t="s">
        <v>19</v>
      </c>
      <c r="M194" t="s">
        <v>30</v>
      </c>
      <c r="N194" t="s">
        <v>136</v>
      </c>
    </row>
    <row r="195" spans="1:14" x14ac:dyDescent="0.25">
      <c r="A195" t="str">
        <f>+Sök[[#This Row],[FASTIGHET]]&amp;" - "&amp;Sök[[#This Row],[ADRESS]]</f>
        <v>Flygledaren 3 - Höjdrodergatan 18</v>
      </c>
      <c r="B195" t="str">
        <f>+Sök[[#This Row],[ADRESS]]&amp;" - "&amp;Sök[[#This Row],[FASTIGHET]]</f>
        <v>Höjdrodergatan 18 - Flygledaren 3</v>
      </c>
      <c r="C195" t="s">
        <v>294</v>
      </c>
      <c r="D195">
        <v>3569</v>
      </c>
      <c r="E195">
        <v>7608</v>
      </c>
      <c r="F195" t="s">
        <v>295</v>
      </c>
      <c r="G195" t="s">
        <v>296</v>
      </c>
      <c r="H195" t="s">
        <v>297</v>
      </c>
      <c r="I195" s="31">
        <v>7365590732889</v>
      </c>
      <c r="J195" t="str">
        <f>"0007:" &amp;LEFT('Fakturadresser samt bolag'!$H195,6)&amp;RIGHT('Fakturadresser samt bolag'!$H195,4)</f>
        <v>0007:5590732888</v>
      </c>
      <c r="K195" t="s">
        <v>995</v>
      </c>
      <c r="L195" t="s">
        <v>19</v>
      </c>
      <c r="M195" t="s">
        <v>30</v>
      </c>
      <c r="N195" t="s">
        <v>136</v>
      </c>
    </row>
    <row r="196" spans="1:14" x14ac:dyDescent="0.25">
      <c r="A196" t="str">
        <f>+Sök[[#This Row],[FASTIGHET]]&amp;" - "&amp;Sök[[#This Row],[ADRESS]]</f>
        <v>Höjdrodret 3 - Kabingatan 11</v>
      </c>
      <c r="B196" t="str">
        <f>+Sök[[#This Row],[ADRESS]]&amp;" - "&amp;Sök[[#This Row],[FASTIGHET]]</f>
        <v>Kabingatan 11 - Höjdrodret 3</v>
      </c>
      <c r="C196" t="s">
        <v>414</v>
      </c>
      <c r="D196">
        <v>3570</v>
      </c>
      <c r="E196">
        <v>7609</v>
      </c>
      <c r="F196" t="s">
        <v>415</v>
      </c>
      <c r="G196" t="s">
        <v>416</v>
      </c>
      <c r="H196" t="s">
        <v>417</v>
      </c>
      <c r="I196" s="31">
        <v>7365590732803</v>
      </c>
      <c r="J196" t="str">
        <f>"0007:" &amp;LEFT('Fakturadresser samt bolag'!$H196,6)&amp;RIGHT('Fakturadresser samt bolag'!$H196,4)</f>
        <v>0007:5590732805</v>
      </c>
      <c r="K196" t="s">
        <v>995</v>
      </c>
      <c r="L196" t="s">
        <v>19</v>
      </c>
      <c r="M196" t="s">
        <v>30</v>
      </c>
      <c r="N196" t="s">
        <v>136</v>
      </c>
    </row>
    <row r="197" spans="1:14" x14ac:dyDescent="0.25">
      <c r="A197" t="str">
        <f>+Sök[[#This Row],[FASTIGHET]]&amp;" - "&amp;Sök[[#This Row],[ADRESS]]</f>
        <v>Skevrodret 1 - Kabingatan 9</v>
      </c>
      <c r="B197" t="str">
        <f>+Sök[[#This Row],[ADRESS]]&amp;" - "&amp;Sök[[#This Row],[FASTIGHET]]</f>
        <v>Kabingatan 9 - Skevrodret 1</v>
      </c>
      <c r="C197" t="s">
        <v>708</v>
      </c>
      <c r="D197">
        <v>3571</v>
      </c>
      <c r="E197">
        <v>7610</v>
      </c>
      <c r="F197" t="s">
        <v>709</v>
      </c>
      <c r="G197" t="s">
        <v>710</v>
      </c>
      <c r="H197" t="s">
        <v>711</v>
      </c>
      <c r="I197" s="31">
        <v>7365590732797</v>
      </c>
      <c r="J197" t="str">
        <f>"0007:" &amp;LEFT('Fakturadresser samt bolag'!$H197,6)&amp;RIGHT('Fakturadresser samt bolag'!$H197,4)</f>
        <v>0007:5590732797</v>
      </c>
      <c r="K197" t="s">
        <v>995</v>
      </c>
      <c r="L197" t="s">
        <v>19</v>
      </c>
      <c r="M197" t="s">
        <v>30</v>
      </c>
      <c r="N197" t="s">
        <v>136</v>
      </c>
    </row>
    <row r="198" spans="1:14" x14ac:dyDescent="0.25">
      <c r="A198" t="str">
        <f>+Sök[[#This Row],[FASTIGHET]]&amp;" - "&amp;Sök[[#This Row],[ADRESS]]</f>
        <v>Flygvärdinnan 4 - Höjdrådergatan 30, 32, Vattenverksvägen 47</v>
      </c>
      <c r="B198" t="str">
        <f>+Sök[[#This Row],[ADRESS]]&amp;" - "&amp;Sök[[#This Row],[FASTIGHET]]</f>
        <v>Höjdrådergatan 30, 32, Vattenverksvägen 47 - Flygvärdinnan 4</v>
      </c>
      <c r="C198" t="s">
        <v>298</v>
      </c>
      <c r="D198">
        <v>3572</v>
      </c>
      <c r="E198">
        <v>7611</v>
      </c>
      <c r="F198" t="s">
        <v>299</v>
      </c>
      <c r="G198" t="s">
        <v>300</v>
      </c>
      <c r="H198" t="s">
        <v>301</v>
      </c>
      <c r="I198" s="31">
        <v>7365590732810</v>
      </c>
      <c r="J198" t="str">
        <f>"0007:" &amp;LEFT('Fakturadresser samt bolag'!$H198,6)&amp;RIGHT('Fakturadresser samt bolag'!$H198,4)</f>
        <v>0007:5590732813</v>
      </c>
      <c r="K198" t="s">
        <v>995</v>
      </c>
      <c r="L198" t="s">
        <v>19</v>
      </c>
      <c r="M198" t="s">
        <v>30</v>
      </c>
      <c r="N198" t="s">
        <v>136</v>
      </c>
    </row>
    <row r="199" spans="1:14" x14ac:dyDescent="0.25">
      <c r="A199" t="str">
        <f>+Sök[[#This Row],[FASTIGHET]]&amp;" - "&amp;Sök[[#This Row],[ADRESS]]</f>
        <v>Stillman 40 - Krusegatan 34</v>
      </c>
      <c r="B199" t="str">
        <f>+Sök[[#This Row],[ADRESS]]&amp;" - "&amp;Sök[[#This Row],[FASTIGHET]]</f>
        <v>Krusegatan 34 - Stillman 40</v>
      </c>
      <c r="C199" t="s">
        <v>746</v>
      </c>
      <c r="D199">
        <v>3574</v>
      </c>
      <c r="E199">
        <v>7613</v>
      </c>
      <c r="F199" t="s">
        <v>747</v>
      </c>
      <c r="G199" t="s">
        <v>748</v>
      </c>
      <c r="H199" t="s">
        <v>749</v>
      </c>
      <c r="I199" s="31">
        <v>7365590180925</v>
      </c>
      <c r="J199" t="str">
        <f>"0007:" &amp;LEFT('Fakturadresser samt bolag'!$H199,6)&amp;RIGHT('Fakturadresser samt bolag'!$H199,4)</f>
        <v>0007:5590180922</v>
      </c>
      <c r="K199" t="s">
        <v>995</v>
      </c>
      <c r="L199" t="s">
        <v>19</v>
      </c>
      <c r="M199" t="s">
        <v>30</v>
      </c>
      <c r="N199" t="s">
        <v>136</v>
      </c>
    </row>
    <row r="200" spans="1:14" x14ac:dyDescent="0.25">
      <c r="A200" t="str">
        <f>+Sök[[#This Row],[FASTIGHET]]&amp;" - "&amp;Sök[[#This Row],[ADRESS]]</f>
        <v>Murman 7 - Krusegatan 25, Murmansgatan 124A</v>
      </c>
      <c r="B200" t="str">
        <f>+Sök[[#This Row],[ADRESS]]&amp;" - "&amp;Sök[[#This Row],[FASTIGHET]]</f>
        <v>Krusegatan 25, Murmansgatan 124A - Murman 7</v>
      </c>
      <c r="C200" t="s">
        <v>637</v>
      </c>
      <c r="D200">
        <v>3575</v>
      </c>
      <c r="E200">
        <v>7614</v>
      </c>
      <c r="F200" t="s">
        <v>638</v>
      </c>
      <c r="G200" t="s">
        <v>639</v>
      </c>
      <c r="H200" t="s">
        <v>640</v>
      </c>
      <c r="I200" s="31">
        <v>7365590180857</v>
      </c>
      <c r="J200" t="str">
        <f>"0007:" &amp;LEFT('Fakturadresser samt bolag'!$H200,6)&amp;RIGHT('Fakturadresser samt bolag'!$H200,4)</f>
        <v>0007:5590180856</v>
      </c>
      <c r="K200" t="s">
        <v>995</v>
      </c>
      <c r="L200" t="s">
        <v>19</v>
      </c>
      <c r="M200" t="s">
        <v>30</v>
      </c>
      <c r="N200" t="s">
        <v>136</v>
      </c>
    </row>
    <row r="201" spans="1:14" x14ac:dyDescent="0.25">
      <c r="A201" t="str">
        <f>+Sök[[#This Row],[FASTIGHET]]&amp;" - "&amp;Sök[[#This Row],[ADRESS]]</f>
        <v>Murman 8 - Krusegatan 27, Murmansgatan 126</v>
      </c>
      <c r="B201" t="str">
        <f>+Sök[[#This Row],[ADRESS]]&amp;" - "&amp;Sök[[#This Row],[FASTIGHET]]</f>
        <v>Krusegatan 27, Murmansgatan 126 - Murman 8</v>
      </c>
      <c r="C201" t="s">
        <v>641</v>
      </c>
      <c r="D201">
        <v>3576</v>
      </c>
      <c r="E201">
        <v>7615</v>
      </c>
      <c r="F201" t="s">
        <v>642</v>
      </c>
      <c r="G201" t="s">
        <v>643</v>
      </c>
      <c r="H201" t="s">
        <v>644</v>
      </c>
      <c r="I201" s="31">
        <v>7365590180901</v>
      </c>
      <c r="J201" t="str">
        <f>"0007:" &amp;LEFT('Fakturadresser samt bolag'!$H201,6)&amp;RIGHT('Fakturadresser samt bolag'!$H201,4)</f>
        <v>0007:5590180906</v>
      </c>
      <c r="K201" t="s">
        <v>995</v>
      </c>
      <c r="L201" t="s">
        <v>19</v>
      </c>
      <c r="M201" t="s">
        <v>30</v>
      </c>
      <c r="N201" t="s">
        <v>136</v>
      </c>
    </row>
    <row r="202" spans="1:14" x14ac:dyDescent="0.25">
      <c r="A202" t="str">
        <f>+Sök[[#This Row],[FASTIGHET]]&amp;" - "&amp;Sök[[#This Row],[ADRESS]]</f>
        <v>Murman 11 - Krusegatan 21, Murmansgatan 118, 120</v>
      </c>
      <c r="B202" t="str">
        <f>+Sök[[#This Row],[ADRESS]]&amp;" - "&amp;Sök[[#This Row],[FASTIGHET]]</f>
        <v>Krusegatan 21, Murmansgatan 118, 120 - Murman 11</v>
      </c>
      <c r="C202" t="s">
        <v>633</v>
      </c>
      <c r="D202">
        <v>3577</v>
      </c>
      <c r="E202">
        <v>7616</v>
      </c>
      <c r="F202" t="s">
        <v>634</v>
      </c>
      <c r="G202" t="s">
        <v>635</v>
      </c>
      <c r="H202" t="s">
        <v>636</v>
      </c>
      <c r="I202" s="31">
        <v>7365590180871</v>
      </c>
      <c r="J202" t="str">
        <f>"0007:" &amp;LEFT('Fakturadresser samt bolag'!$H202,6)&amp;RIGHT('Fakturadresser samt bolag'!$H202,4)</f>
        <v>0007:5590180872</v>
      </c>
      <c r="K202" t="s">
        <v>995</v>
      </c>
      <c r="L202" t="s">
        <v>19</v>
      </c>
      <c r="M202" t="s">
        <v>30</v>
      </c>
      <c r="N202" t="s">
        <v>136</v>
      </c>
    </row>
    <row r="203" spans="1:14" x14ac:dyDescent="0.25">
      <c r="A203" t="str">
        <f>+Sök[[#This Row],[FASTIGHET]]&amp;" - "&amp;Sök[[#This Row],[ADRESS]]</f>
        <v>Grävstekeln 1 - Stekelgatan 4 A-B</v>
      </c>
      <c r="B203" t="str">
        <f>+Sök[[#This Row],[ADRESS]]&amp;" - "&amp;Sök[[#This Row],[FASTIGHET]]</f>
        <v>Stekelgatan 4 A-B - Grävstekeln 1</v>
      </c>
      <c r="C203" t="s">
        <v>993</v>
      </c>
      <c r="D203">
        <v>3581</v>
      </c>
      <c r="E203">
        <v>7627</v>
      </c>
      <c r="F203" t="s">
        <v>994</v>
      </c>
      <c r="G203" t="s">
        <v>376</v>
      </c>
      <c r="H203" t="s">
        <v>377</v>
      </c>
      <c r="I203" s="31">
        <v>7365592262582</v>
      </c>
      <c r="J203" t="str">
        <f>"0007:" &amp;LEFT('Fakturadresser samt bolag'!$H203,6)&amp;RIGHT('Fakturadresser samt bolag'!$H203,4)</f>
        <v>0007:5592262587</v>
      </c>
      <c r="K203" t="s">
        <v>995</v>
      </c>
      <c r="L203" t="s">
        <v>19</v>
      </c>
      <c r="M203" t="s">
        <v>30</v>
      </c>
      <c r="N203" t="s">
        <v>136</v>
      </c>
    </row>
    <row r="204" spans="1:14" x14ac:dyDescent="0.25">
      <c r="A204" t="str">
        <f>+Sök[[#This Row],[FASTIGHET]]&amp;" - "&amp;Sök[[#This Row],[ADRESS]]</f>
        <v>Traktorn 2, 4 - Traktorvägen 11, 13</v>
      </c>
      <c r="B204" t="str">
        <f>+Sök[[#This Row],[ADRESS]]&amp;" - "&amp;Sök[[#This Row],[FASTIGHET]]</f>
        <v>Traktorvägen 11, 13 - Traktorn 2, 4</v>
      </c>
      <c r="C204" t="s">
        <v>805</v>
      </c>
      <c r="D204">
        <v>3583</v>
      </c>
      <c r="E204">
        <v>7622</v>
      </c>
      <c r="F204" t="s">
        <v>806</v>
      </c>
      <c r="G204" t="s">
        <v>807</v>
      </c>
      <c r="H204" t="s">
        <v>808</v>
      </c>
      <c r="I204" s="31">
        <v>7365568776174</v>
      </c>
      <c r="J204" t="str">
        <f>"0007:" &amp;LEFT('Fakturadresser samt bolag'!$H204,6)&amp;RIGHT('Fakturadresser samt bolag'!$H204,4)</f>
        <v>0007:5568776172</v>
      </c>
      <c r="K204" t="s">
        <v>995</v>
      </c>
      <c r="L204" t="s">
        <v>19</v>
      </c>
      <c r="M204" t="s">
        <v>575</v>
      </c>
      <c r="N204" t="s">
        <v>136</v>
      </c>
    </row>
    <row r="205" spans="1:14" x14ac:dyDescent="0.25">
      <c r="A205" t="str">
        <f>+Sök[[#This Row],[FASTIGHET]]&amp;" - "&amp;Sök[[#This Row],[ADRESS]]</f>
        <v>Välten 4 - Traktorvägen 8</v>
      </c>
      <c r="B205" t="str">
        <f>+Sök[[#This Row],[ADRESS]]&amp;" - "&amp;Sök[[#This Row],[FASTIGHET]]</f>
        <v>Traktorvägen 8 - Välten 4</v>
      </c>
      <c r="C205" t="s">
        <v>876</v>
      </c>
      <c r="D205">
        <v>3585</v>
      </c>
      <c r="E205">
        <v>7624</v>
      </c>
      <c r="F205" t="s">
        <v>877</v>
      </c>
      <c r="G205" t="s">
        <v>878</v>
      </c>
      <c r="H205" t="s">
        <v>879</v>
      </c>
      <c r="I205" s="31">
        <v>7365590732834</v>
      </c>
      <c r="J205" t="str">
        <f>"0007:" &amp;LEFT('Fakturadresser samt bolag'!$H205,6)&amp;RIGHT('Fakturadresser samt bolag'!$H205,4)</f>
        <v>0007:5590732839</v>
      </c>
      <c r="K205" t="s">
        <v>995</v>
      </c>
      <c r="L205" t="s">
        <v>19</v>
      </c>
      <c r="M205" t="s">
        <v>575</v>
      </c>
      <c r="N205" t="s">
        <v>136</v>
      </c>
    </row>
    <row r="206" spans="1:14" x14ac:dyDescent="0.25">
      <c r="A206" t="str">
        <f>+Sök[[#This Row],[FASTIGHET]]&amp;" - "&amp;Sök[[#This Row],[ADRESS]]</f>
        <v>Välten 5 - Traktorvägen 10</v>
      </c>
      <c r="B206" t="str">
        <f>+Sök[[#This Row],[ADRESS]]&amp;" - "&amp;Sök[[#This Row],[FASTIGHET]]</f>
        <v>Traktorvägen 10 - Välten 5</v>
      </c>
      <c r="C206" t="s">
        <v>880</v>
      </c>
      <c r="D206">
        <v>3586</v>
      </c>
      <c r="E206">
        <v>7625</v>
      </c>
      <c r="F206" t="s">
        <v>881</v>
      </c>
      <c r="G206" t="s">
        <v>882</v>
      </c>
      <c r="H206" t="s">
        <v>883</v>
      </c>
      <c r="I206" s="31">
        <v>7365590732827</v>
      </c>
      <c r="J206" t="str">
        <f>"0007:" &amp;LEFT('Fakturadresser samt bolag'!$H206,6)&amp;RIGHT('Fakturadresser samt bolag'!$H206,4)</f>
        <v>0007:5590732821</v>
      </c>
      <c r="K206" t="s">
        <v>995</v>
      </c>
      <c r="L206" t="s">
        <v>19</v>
      </c>
      <c r="M206" t="s">
        <v>575</v>
      </c>
      <c r="N206" t="s">
        <v>136</v>
      </c>
    </row>
    <row r="207" spans="1:14" x14ac:dyDescent="0.25">
      <c r="A207" t="str">
        <f>+Sök[[#This Row],[FASTIGHET]]&amp;" - "&amp;Sök[[#This Row],[ADRESS]]</f>
        <v>Årdret 12 - Höstbruksvägen 14</v>
      </c>
      <c r="B207" t="str">
        <f>+Sök[[#This Row],[ADRESS]]&amp;" - "&amp;Sök[[#This Row],[FASTIGHET]]</f>
        <v>Höstbruksvägen 14 - Årdret 12</v>
      </c>
      <c r="C207" t="s">
        <v>911</v>
      </c>
      <c r="D207">
        <v>3587</v>
      </c>
      <c r="E207">
        <v>7626</v>
      </c>
      <c r="F207" t="s">
        <v>912</v>
      </c>
      <c r="G207" t="s">
        <v>913</v>
      </c>
      <c r="H207" t="s">
        <v>914</v>
      </c>
      <c r="I207" s="31">
        <v>7365590732926</v>
      </c>
      <c r="J207" t="str">
        <f>"0007:" &amp;LEFT('Fakturadresser samt bolag'!$H207,6)&amp;RIGHT('Fakturadresser samt bolag'!$H207,4)</f>
        <v>0007:5590732920</v>
      </c>
      <c r="K207" t="s">
        <v>995</v>
      </c>
      <c r="L207" t="s">
        <v>19</v>
      </c>
      <c r="M207" t="s">
        <v>575</v>
      </c>
      <c r="N207" t="s">
        <v>136</v>
      </c>
    </row>
    <row r="208" spans="1:14" x14ac:dyDescent="0.25">
      <c r="A208" t="str">
        <f>+Sök[[#This Row],[FASTIGHET]]&amp;" - "&amp;Sök[[#This Row],[ADRESS]]</f>
        <v>Singeln 13 - Krossgatan 26-28</v>
      </c>
      <c r="B208" t="str">
        <f>+Sök[[#This Row],[ADRESS]]&amp;" - "&amp;Sök[[#This Row],[FASTIGHET]]</f>
        <v>Krossgatan 26-28 - Singeln 13</v>
      </c>
      <c r="C208" t="s">
        <v>704</v>
      </c>
      <c r="D208">
        <v>3623</v>
      </c>
      <c r="E208">
        <v>7546</v>
      </c>
      <c r="F208" t="s">
        <v>705</v>
      </c>
      <c r="G208" t="s">
        <v>706</v>
      </c>
      <c r="H208" t="s">
        <v>707</v>
      </c>
      <c r="I208" s="31">
        <v>7365569802032</v>
      </c>
      <c r="J208" t="str">
        <f>"0007:" &amp;LEFT('Fakturadresser samt bolag'!$H208,6)&amp;RIGHT('Fakturadresser samt bolag'!$H208,4)</f>
        <v>0007:5569802035</v>
      </c>
      <c r="K208" t="s">
        <v>995</v>
      </c>
      <c r="L208" t="s">
        <v>1011</v>
      </c>
      <c r="M208" t="s">
        <v>467</v>
      </c>
      <c r="N208" t="s">
        <v>136</v>
      </c>
    </row>
    <row r="209" spans="1:14" x14ac:dyDescent="0.25">
      <c r="A209" t="str">
        <f>+Sök[[#This Row],[FASTIGHET]]&amp;" - "&amp;Sök[[#This Row],[ADRESS]]</f>
        <v>Knarrarnäs 6 - Isafjordsgatan 3-5</v>
      </c>
      <c r="B209" t="str">
        <f>+Sök[[#This Row],[ADRESS]]&amp;" - "&amp;Sök[[#This Row],[FASTIGHET]]</f>
        <v>Isafjordsgatan 3-5 - Knarrarnäs 6</v>
      </c>
      <c r="C209" t="s">
        <v>496</v>
      </c>
      <c r="D209">
        <v>3624</v>
      </c>
      <c r="E209">
        <v>7547</v>
      </c>
      <c r="F209" t="s">
        <v>497</v>
      </c>
      <c r="G209" t="s">
        <v>498</v>
      </c>
      <c r="H209" t="s">
        <v>499</v>
      </c>
      <c r="I209" s="31">
        <v>7365567618918</v>
      </c>
      <c r="J209" t="str">
        <f>"0007:" &amp;LEFT('Fakturadresser samt bolag'!$H209,6)&amp;RIGHT('Fakturadresser samt bolag'!$H209,4)</f>
        <v>0007:5567618912</v>
      </c>
      <c r="K209" t="s">
        <v>995</v>
      </c>
      <c r="L209" t="s">
        <v>1012</v>
      </c>
      <c r="M209" t="s">
        <v>149</v>
      </c>
      <c r="N209" t="s">
        <v>136</v>
      </c>
    </row>
    <row r="210" spans="1:14" x14ac:dyDescent="0.25">
      <c r="A210" t="str">
        <f>+Sök[[#This Row],[FASTIGHET]]&amp;" - "&amp;Sök[[#This Row],[ADRESS]]</f>
        <v>Mekanikern 18 - Gelbgjutaregatan</v>
      </c>
      <c r="B210" t="str">
        <f>+Sök[[#This Row],[ADRESS]]&amp;" - "&amp;Sök[[#This Row],[FASTIGHET]]</f>
        <v>Gelbgjutaregatan - Mekanikern 18</v>
      </c>
      <c r="C210" t="s">
        <v>612</v>
      </c>
      <c r="D210">
        <v>3641</v>
      </c>
      <c r="E210">
        <v>7230</v>
      </c>
      <c r="F210" t="s">
        <v>613</v>
      </c>
      <c r="G210" t="s">
        <v>614</v>
      </c>
      <c r="H210" t="s">
        <v>615</v>
      </c>
      <c r="I210" s="31">
        <v>7365590975293</v>
      </c>
      <c r="J210" t="str">
        <f>"0007:" &amp;LEFT('Fakturadresser samt bolag'!$H210,6)&amp;RIGHT('Fakturadresser samt bolag'!$H210,4)</f>
        <v>0007:5590975297</v>
      </c>
      <c r="K210" t="s">
        <v>995</v>
      </c>
      <c r="L210" t="s">
        <v>156</v>
      </c>
      <c r="M210" t="s">
        <v>157</v>
      </c>
      <c r="N210" t="s">
        <v>136</v>
      </c>
    </row>
    <row r="211" spans="1:14" x14ac:dyDescent="0.25">
      <c r="A211" t="str">
        <f>+Sök[[#This Row],[FASTIGHET]]&amp;" - "&amp;Sök[[#This Row],[ADRESS]]</f>
        <v>Morellen 1 - Gelbgjutaregatan 2</v>
      </c>
      <c r="B211" t="str">
        <f>+Sök[[#This Row],[ADRESS]]&amp;" - "&amp;Sök[[#This Row],[FASTIGHET]]</f>
        <v>Gelbgjutaregatan 2 - Morellen 1</v>
      </c>
      <c r="C211" t="s">
        <v>631</v>
      </c>
      <c r="D211">
        <v>3641</v>
      </c>
      <c r="E211">
        <v>7229</v>
      </c>
      <c r="F211" t="s">
        <v>632</v>
      </c>
      <c r="G211" t="s">
        <v>614</v>
      </c>
      <c r="H211" t="s">
        <v>615</v>
      </c>
      <c r="I211" s="31">
        <v>7365590975293</v>
      </c>
      <c r="J211" t="str">
        <f>"0007:" &amp;LEFT('Fakturadresser samt bolag'!$H211,6)&amp;RIGHT('Fakturadresser samt bolag'!$H211,4)</f>
        <v>0007:5590975297</v>
      </c>
      <c r="K211" t="s">
        <v>995</v>
      </c>
      <c r="L211" t="s">
        <v>156</v>
      </c>
      <c r="M211" t="s">
        <v>157</v>
      </c>
      <c r="N211" t="s">
        <v>136</v>
      </c>
    </row>
    <row r="212" spans="1:14" x14ac:dyDescent="0.25">
      <c r="A212" t="str">
        <f>+Sök[[#This Row],[FASTIGHET]]&amp;" - "&amp;Sök[[#This Row],[ADRESS]]</f>
        <v>Garage P1 (under Arenan 2) - Arenaslingan 1, Arenavägen 21-39, 45-63</v>
      </c>
      <c r="B212" t="str">
        <f>+Sök[[#This Row],[ADRESS]]&amp;" - "&amp;Sök[[#This Row],[FASTIGHET]]</f>
        <v>Arenaslingan 1, Arenavägen 21-39, 45-63 - Garage P1 (under Arenan 2)</v>
      </c>
      <c r="C212" t="s">
        <v>339</v>
      </c>
      <c r="D212">
        <v>3802</v>
      </c>
      <c r="E212">
        <v>7506</v>
      </c>
      <c r="F212" t="s">
        <v>340</v>
      </c>
      <c r="G212" t="s">
        <v>341</v>
      </c>
      <c r="H212" t="s">
        <v>342</v>
      </c>
      <c r="I212" s="31">
        <v>7365566433543</v>
      </c>
      <c r="J212" t="str">
        <f>"0007:" &amp;LEFT('Fakturadresser samt bolag'!$H212,6)&amp;RIGHT('Fakturadresser samt bolag'!$H212,4)</f>
        <v>0007:5566433545</v>
      </c>
      <c r="K212" t="s">
        <v>995</v>
      </c>
      <c r="L212" t="s">
        <v>1011</v>
      </c>
      <c r="M212" t="s">
        <v>182</v>
      </c>
      <c r="N212" t="s">
        <v>136</v>
      </c>
    </row>
    <row r="213" spans="1:14" x14ac:dyDescent="0.25">
      <c r="A213" t="str">
        <f>+Sök[[#This Row],[FASTIGHET]]&amp;" - "&amp;Sök[[#This Row],[ADRESS]]</f>
        <v>Garage P2 (under Arenan 6) - Arenavägen 17</v>
      </c>
      <c r="B213" t="str">
        <f>+Sök[[#This Row],[ADRESS]]&amp;" - "&amp;Sök[[#This Row],[FASTIGHET]]</f>
        <v>Arenavägen 17 - Garage P2 (under Arenan 6)</v>
      </c>
      <c r="C213" t="s">
        <v>343</v>
      </c>
      <c r="D213">
        <v>3802</v>
      </c>
      <c r="E213">
        <v>7507</v>
      </c>
      <c r="F213" t="s">
        <v>344</v>
      </c>
      <c r="G213" t="s">
        <v>341</v>
      </c>
      <c r="H213" t="s">
        <v>342</v>
      </c>
      <c r="I213" s="31">
        <v>7365566433543</v>
      </c>
      <c r="J213" t="str">
        <f>"0007:" &amp;LEFT('Fakturadresser samt bolag'!$H213,6)&amp;RIGHT('Fakturadresser samt bolag'!$H213,4)</f>
        <v>0007:5566433545</v>
      </c>
      <c r="K213" t="s">
        <v>995</v>
      </c>
      <c r="L213" t="s">
        <v>1011</v>
      </c>
      <c r="M213" t="s">
        <v>182</v>
      </c>
      <c r="N213" t="s">
        <v>136</v>
      </c>
    </row>
    <row r="214" spans="1:14" x14ac:dyDescent="0.25">
      <c r="A214" t="str">
        <f>+Sök[[#This Row],[FASTIGHET]]&amp;" - "&amp;Sök[[#This Row],[ADRESS]]</f>
        <v>Globen Shopping (Arenan 2) - Arenaslingan 1-3, Arenavägen 49-63</v>
      </c>
      <c r="B214" t="str">
        <f>+Sök[[#This Row],[ADRESS]]&amp;" - "&amp;Sök[[#This Row],[FASTIGHET]]</f>
        <v>Arenaslingan 1-3, Arenavägen 49-63 - Globen Shopping (Arenan 2)</v>
      </c>
      <c r="C214" t="s">
        <v>363</v>
      </c>
      <c r="D214">
        <v>3802</v>
      </c>
      <c r="E214">
        <v>7505</v>
      </c>
      <c r="F214" t="s">
        <v>364</v>
      </c>
      <c r="G214" t="s">
        <v>341</v>
      </c>
      <c r="H214" t="s">
        <v>342</v>
      </c>
      <c r="I214" s="31">
        <v>7365566433543</v>
      </c>
      <c r="J214" t="str">
        <f>"0007:" &amp;LEFT('Fakturadresser samt bolag'!$H214,6)&amp;RIGHT('Fakturadresser samt bolag'!$H214,4)</f>
        <v>0007:5566433545</v>
      </c>
      <c r="K214" t="s">
        <v>995</v>
      </c>
      <c r="L214" t="s">
        <v>1011</v>
      </c>
      <c r="M214" t="s">
        <v>182</v>
      </c>
      <c r="N214" t="s">
        <v>136</v>
      </c>
    </row>
    <row r="215" spans="1:14" x14ac:dyDescent="0.25">
      <c r="A215" t="str">
        <f>+Sök[[#This Row],[FASTIGHET]]&amp;" - "&amp;Sök[[#This Row],[ADRESS]]</f>
        <v>Stockholm Arenan 2 - Arenaslingan 1-3, Arenavägen 49-63</v>
      </c>
      <c r="B215" t="str">
        <f>+Sök[[#This Row],[ADRESS]]&amp;" - "&amp;Sök[[#This Row],[FASTIGHET]]</f>
        <v>Arenaslingan 1-3, Arenavägen 49-63 - Stockholm Arenan 2</v>
      </c>
      <c r="C215" t="s">
        <v>757</v>
      </c>
      <c r="D215">
        <v>3802</v>
      </c>
      <c r="E215">
        <v>7508</v>
      </c>
      <c r="F215" t="s">
        <v>364</v>
      </c>
      <c r="G215" t="s">
        <v>341</v>
      </c>
      <c r="H215" t="s">
        <v>342</v>
      </c>
      <c r="I215" s="31">
        <v>7365566433543</v>
      </c>
      <c r="J215" t="str">
        <f>"0007:" &amp;LEFT('Fakturadresser samt bolag'!$H215,6)&amp;RIGHT('Fakturadresser samt bolag'!$H215,4)</f>
        <v>0007:5566433545</v>
      </c>
      <c r="K215" t="s">
        <v>995</v>
      </c>
      <c r="L215" t="s">
        <v>1011</v>
      </c>
      <c r="M215" t="s">
        <v>182</v>
      </c>
      <c r="N215" t="s">
        <v>136</v>
      </c>
    </row>
    <row r="216" spans="1:14" x14ac:dyDescent="0.25">
      <c r="A216" t="str">
        <f>+Sök[[#This Row],[FASTIGHET]]&amp;" - "&amp;Sök[[#This Row],[ADRESS]]</f>
        <v>Stockholm Arenan 3 - Arenavägen 39-47</v>
      </c>
      <c r="B216" t="str">
        <f>+Sök[[#This Row],[ADRESS]]&amp;" - "&amp;Sök[[#This Row],[FASTIGHET]]</f>
        <v>Arenavägen 39-47 - Stockholm Arenan 3</v>
      </c>
      <c r="C216" t="s">
        <v>758</v>
      </c>
      <c r="D216">
        <v>3802</v>
      </c>
      <c r="E216">
        <v>7509</v>
      </c>
      <c r="F216" t="s">
        <v>759</v>
      </c>
      <c r="G216" t="s">
        <v>341</v>
      </c>
      <c r="H216" t="s">
        <v>342</v>
      </c>
      <c r="I216" s="31">
        <v>7365566433543</v>
      </c>
      <c r="J216" t="str">
        <f>"0007:" &amp;LEFT('Fakturadresser samt bolag'!$H216,6)&amp;RIGHT('Fakturadresser samt bolag'!$H216,4)</f>
        <v>0007:5566433545</v>
      </c>
      <c r="K216" t="s">
        <v>995</v>
      </c>
      <c r="L216" t="s">
        <v>1011</v>
      </c>
      <c r="M216" t="s">
        <v>182</v>
      </c>
      <c r="N216" t="s">
        <v>136</v>
      </c>
    </row>
    <row r="217" spans="1:14" x14ac:dyDescent="0.25">
      <c r="A217" t="str">
        <f>+Sök[[#This Row],[FASTIGHET]]&amp;" - "&amp;Sök[[#This Row],[ADRESS]]</f>
        <v>Stockholm Arenan 6 - Arenavägen 17-35</v>
      </c>
      <c r="B217" t="str">
        <f>+Sök[[#This Row],[ADRESS]]&amp;" - "&amp;Sök[[#This Row],[FASTIGHET]]</f>
        <v>Arenavägen 17-35 - Stockholm Arenan 6</v>
      </c>
      <c r="C217" t="s">
        <v>760</v>
      </c>
      <c r="D217">
        <v>3802</v>
      </c>
      <c r="E217">
        <v>7510</v>
      </c>
      <c r="F217" t="s">
        <v>761</v>
      </c>
      <c r="G217" t="s">
        <v>341</v>
      </c>
      <c r="H217" t="s">
        <v>342</v>
      </c>
      <c r="I217" s="31">
        <v>7365566433543</v>
      </c>
      <c r="J217" t="str">
        <f>"0007:" &amp;LEFT('Fakturadresser samt bolag'!$H217,6)&amp;RIGHT('Fakturadresser samt bolag'!$H217,4)</f>
        <v>0007:5566433545</v>
      </c>
      <c r="K217" t="s">
        <v>995</v>
      </c>
      <c r="L217" t="s">
        <v>1011</v>
      </c>
      <c r="M217" t="s">
        <v>182</v>
      </c>
      <c r="N217" t="s">
        <v>136</v>
      </c>
    </row>
    <row r="218" spans="1:14" x14ac:dyDescent="0.25">
      <c r="A218" t="str">
        <f>+Sök[[#This Row],[FASTIGHET]]&amp;" - "&amp;Sök[[#This Row],[ADRESS]]</f>
        <v>Stockholm Arenan 8 - Arenavägen 7-13</v>
      </c>
      <c r="B218" t="str">
        <f>+Sök[[#This Row],[ADRESS]]&amp;" - "&amp;Sök[[#This Row],[FASTIGHET]]</f>
        <v>Arenavägen 7-13 - Stockholm Arenan 8</v>
      </c>
      <c r="C218" t="s">
        <v>762</v>
      </c>
      <c r="D218">
        <v>3803</v>
      </c>
      <c r="E218">
        <v>7511</v>
      </c>
      <c r="F218" t="s">
        <v>763</v>
      </c>
      <c r="G218" t="s">
        <v>764</v>
      </c>
      <c r="H218" t="s">
        <v>765</v>
      </c>
      <c r="I218" s="31">
        <v>7365566456276</v>
      </c>
      <c r="J218" t="str">
        <f>"0007:" &amp;LEFT('Fakturadresser samt bolag'!$H218,6)&amp;RIGHT('Fakturadresser samt bolag'!$H218,4)</f>
        <v>0007:5566456272</v>
      </c>
      <c r="K218" t="s">
        <v>995</v>
      </c>
      <c r="L218" t="s">
        <v>1011</v>
      </c>
      <c r="M218" t="s">
        <v>182</v>
      </c>
      <c r="N218" t="s">
        <v>136</v>
      </c>
    </row>
    <row r="219" spans="1:14" x14ac:dyDescent="0.25">
      <c r="A219" t="str">
        <f>+Sök[[#This Row],[FASTIGHET]]&amp;" - "&amp;Sök[[#This Row],[ADRESS]]</f>
        <v>Aprikosen 2 - Hemvärnsgatan 9</v>
      </c>
      <c r="B219" t="str">
        <f>+Sök[[#This Row],[ADRESS]]&amp;" - "&amp;Sök[[#This Row],[FASTIGHET]]</f>
        <v>Hemvärnsgatan 9 - Aprikosen 2</v>
      </c>
      <c r="C219" t="s">
        <v>173</v>
      </c>
      <c r="D219">
        <v>3811</v>
      </c>
      <c r="E219">
        <v>7534</v>
      </c>
      <c r="F219" t="s">
        <v>174</v>
      </c>
      <c r="G219" t="s">
        <v>175</v>
      </c>
      <c r="H219" t="s">
        <v>176</v>
      </c>
      <c r="I219" s="31">
        <v>7365566919283</v>
      </c>
      <c r="J219" t="str">
        <f>"0007:" &amp;LEFT('Fakturadresser samt bolag'!$H219,6)&amp;RIGHT('Fakturadresser samt bolag'!$H219,4)</f>
        <v>0007:5566919287</v>
      </c>
      <c r="K219" t="s">
        <v>995</v>
      </c>
      <c r="L219" t="s">
        <v>1011</v>
      </c>
      <c r="M219" t="s">
        <v>177</v>
      </c>
      <c r="N219" t="s">
        <v>136</v>
      </c>
    </row>
    <row r="220" spans="1:14" x14ac:dyDescent="0.25">
      <c r="A220" t="str">
        <f>+Sök[[#This Row],[FASTIGHET]]&amp;" - "&amp;Sök[[#This Row],[ADRESS]]</f>
        <v>Blåfjäll 1 - Kistavägen 21-25</v>
      </c>
      <c r="B220" t="str">
        <f>+Sök[[#This Row],[ADRESS]]&amp;" - "&amp;Sök[[#This Row],[FASTIGHET]]</f>
        <v>Kistavägen 21-25 - Blåfjäll 1</v>
      </c>
      <c r="C220" t="s">
        <v>205</v>
      </c>
      <c r="D220">
        <v>3813</v>
      </c>
      <c r="E220">
        <v>7548</v>
      </c>
      <c r="F220" t="s">
        <v>206</v>
      </c>
      <c r="G220" t="s">
        <v>207</v>
      </c>
      <c r="H220" t="s">
        <v>208</v>
      </c>
      <c r="I220" s="31">
        <v>7365567303203</v>
      </c>
      <c r="J220" t="str">
        <f>"0007:" &amp;LEFT('Fakturadresser samt bolag'!$H220,6)&amp;RIGHT('Fakturadresser samt bolag'!$H220,4)</f>
        <v>0007:5567303200</v>
      </c>
      <c r="K220" t="s">
        <v>995</v>
      </c>
      <c r="L220" t="s">
        <v>1012</v>
      </c>
      <c r="M220" t="s">
        <v>149</v>
      </c>
      <c r="N220" t="s">
        <v>136</v>
      </c>
    </row>
    <row r="221" spans="1:14" x14ac:dyDescent="0.25">
      <c r="A221" t="str">
        <f>+Sök[[#This Row],[FASTIGHET]]&amp;" - "&amp;Sök[[#This Row],[ADRESS]]</f>
        <v>Malten 1 - Vetenskapsvägen 10-14</v>
      </c>
      <c r="B221" t="str">
        <f>+Sök[[#This Row],[ADRESS]]&amp;" - "&amp;Sök[[#This Row],[FASTIGHET]]</f>
        <v>Vetenskapsvägen 10-14 - Malten 1</v>
      </c>
      <c r="C221" t="s">
        <v>600</v>
      </c>
      <c r="D221">
        <v>3831</v>
      </c>
      <c r="E221">
        <v>7533</v>
      </c>
      <c r="F221" t="s">
        <v>601</v>
      </c>
      <c r="G221" t="s">
        <v>602</v>
      </c>
      <c r="H221" t="s">
        <v>603</v>
      </c>
      <c r="I221" s="31">
        <v>7365569095939</v>
      </c>
      <c r="J221" t="str">
        <f>"0007:" &amp;LEFT('Fakturadresser samt bolag'!$H221,6)&amp;RIGHT('Fakturadresser samt bolag'!$H221,4)</f>
        <v>0007:5569095937</v>
      </c>
      <c r="K221" t="s">
        <v>995</v>
      </c>
      <c r="L221" t="s">
        <v>1011</v>
      </c>
      <c r="M221" t="s">
        <v>25</v>
      </c>
      <c r="N221" t="s">
        <v>136</v>
      </c>
    </row>
    <row r="222" spans="1:14" x14ac:dyDescent="0.25">
      <c r="A222" t="str">
        <f>+Sök[[#This Row],[FASTIGHET]]&amp;" - "&amp;Sök[[#This Row],[ADRESS]]</f>
        <v>Kungsängen 37:13 - Kungsgatan 107-115</v>
      </c>
      <c r="B222" t="str">
        <f>+Sök[[#This Row],[ADRESS]]&amp;" - "&amp;Sök[[#This Row],[FASTIGHET]]</f>
        <v>Kungsgatan 107-115 - Kungsängen 37:13</v>
      </c>
      <c r="C222" t="s">
        <v>535</v>
      </c>
      <c r="D222">
        <v>3832</v>
      </c>
      <c r="E222">
        <v>7542</v>
      </c>
      <c r="F222" t="s">
        <v>536</v>
      </c>
      <c r="G222" t="s">
        <v>537</v>
      </c>
      <c r="H222" t="s">
        <v>538</v>
      </c>
      <c r="I222" s="31">
        <v>7365569676107</v>
      </c>
      <c r="J222" t="str">
        <f>"0007:" &amp;LEFT('Fakturadresser samt bolag'!$H222,6)&amp;RIGHT('Fakturadresser samt bolag'!$H222,4)</f>
        <v>0007:5569676108</v>
      </c>
      <c r="K222" t="s">
        <v>995</v>
      </c>
      <c r="L222" t="s">
        <v>1012</v>
      </c>
      <c r="M222" t="s">
        <v>216</v>
      </c>
      <c r="N222" t="s">
        <v>136</v>
      </c>
    </row>
    <row r="223" spans="1:14" x14ac:dyDescent="0.25">
      <c r="A223" t="str">
        <f>+Sök[[#This Row],[FASTIGHET]]&amp;" - "&amp;Sök[[#This Row],[ADRESS]]</f>
        <v>Johannelund 7 - Krossgatan 10, 12, 14, 16, 18, Sorteraregatan 23</v>
      </c>
      <c r="B223" t="str">
        <f>+Sök[[#This Row],[ADRESS]]&amp;" - "&amp;Sök[[#This Row],[FASTIGHET]]</f>
        <v>Krossgatan 10, 12, 14, 16, 18, Sorteraregatan 23 - Johannelund 7</v>
      </c>
      <c r="C223" t="s">
        <v>463</v>
      </c>
      <c r="D223">
        <v>4011</v>
      </c>
      <c r="E223">
        <v>3715</v>
      </c>
      <c r="F223" t="s">
        <v>464</v>
      </c>
      <c r="G223" t="s">
        <v>465</v>
      </c>
      <c r="H223" t="s">
        <v>466</v>
      </c>
      <c r="I223" s="31">
        <v>7365567385513</v>
      </c>
      <c r="J223" t="str">
        <f>"0007:" &amp;LEFT('Fakturadresser samt bolag'!$H223,6)&amp;RIGHT('Fakturadresser samt bolag'!$H223,4)</f>
        <v>0007:5567385512</v>
      </c>
      <c r="K223" t="s">
        <v>995</v>
      </c>
      <c r="L223" t="s">
        <v>1011</v>
      </c>
      <c r="M223" t="s">
        <v>467</v>
      </c>
      <c r="N223" t="s">
        <v>136</v>
      </c>
    </row>
    <row r="224" spans="1:14" x14ac:dyDescent="0.25">
      <c r="A224" t="str">
        <f>+Sök[[#This Row],[FASTIGHET]]&amp;" - "&amp;Sök[[#This Row],[ADRESS]]</f>
        <v>Stenen 1 - Krossgatan 15, 17, Sorteraregatan 31, 33, 35</v>
      </c>
      <c r="B224" t="str">
        <f>+Sök[[#This Row],[ADRESS]]&amp;" - "&amp;Sök[[#This Row],[FASTIGHET]]</f>
        <v>Krossgatan 15, 17, Sorteraregatan 31, 33, 35 - Stenen 1</v>
      </c>
      <c r="C224" t="s">
        <v>732</v>
      </c>
      <c r="D224">
        <v>4011</v>
      </c>
      <c r="E224">
        <v>3716</v>
      </c>
      <c r="F224" t="s">
        <v>733</v>
      </c>
      <c r="G224" t="s">
        <v>465</v>
      </c>
      <c r="H224" t="s">
        <v>466</v>
      </c>
      <c r="I224" s="31">
        <v>7365567385513</v>
      </c>
      <c r="J224" t="str">
        <f>"0007:" &amp;LEFT('Fakturadresser samt bolag'!$H224,6)&amp;RIGHT('Fakturadresser samt bolag'!$H224,4)</f>
        <v>0007:5567385512</v>
      </c>
      <c r="K224" t="s">
        <v>995</v>
      </c>
      <c r="L224" t="s">
        <v>1011</v>
      </c>
      <c r="M224" t="s">
        <v>467</v>
      </c>
      <c r="N224" t="s">
        <v>136</v>
      </c>
    </row>
    <row r="225" spans="1:14" x14ac:dyDescent="0.25">
      <c r="A225" t="str">
        <f>+Sök[[#This Row],[FASTIGHET]]&amp;" - "&amp;Sök[[#This Row],[ADRESS]]</f>
        <v>Flygfyren 3 - Höjdrodergatan 25</v>
      </c>
      <c r="B225" t="str">
        <f>+Sök[[#This Row],[ADRESS]]&amp;" - "&amp;Sök[[#This Row],[FASTIGHET]]</f>
        <v>Höjdrodergatan 25 - Flygfyren 3</v>
      </c>
      <c r="C225" t="s">
        <v>288</v>
      </c>
      <c r="D225">
        <v>4016</v>
      </c>
      <c r="E225">
        <v>3282</v>
      </c>
      <c r="F225" t="s">
        <v>289</v>
      </c>
      <c r="G225" t="s">
        <v>290</v>
      </c>
      <c r="H225" t="s">
        <v>291</v>
      </c>
      <c r="I225" s="31">
        <v>7365566333263</v>
      </c>
      <c r="J225" t="str">
        <f>"0007:" &amp;LEFT('Fakturadresser samt bolag'!$H225,6)&amp;RIGHT('Fakturadresser samt bolag'!$H225,4)</f>
        <v>0007:5566333265</v>
      </c>
      <c r="K225" t="s">
        <v>995</v>
      </c>
      <c r="L225" t="s">
        <v>19</v>
      </c>
      <c r="M225" t="s">
        <v>30</v>
      </c>
      <c r="N225" t="s">
        <v>136</v>
      </c>
    </row>
    <row r="226" spans="1:14" x14ac:dyDescent="0.25">
      <c r="A226" t="str">
        <f>+Sök[[#This Row],[FASTIGHET]]&amp;" - "&amp;Sök[[#This Row],[ADRESS]]</f>
        <v>Dragör 1 - Övägen 8A</v>
      </c>
      <c r="B226" t="str">
        <f>+Sök[[#This Row],[ADRESS]]&amp;" - "&amp;Sök[[#This Row],[FASTIGHET]]</f>
        <v>Övägen 8A - Dragör 1</v>
      </c>
      <c r="C226" t="s">
        <v>264</v>
      </c>
      <c r="D226">
        <v>4017</v>
      </c>
      <c r="E226">
        <v>3330</v>
      </c>
      <c r="F226" t="s">
        <v>265</v>
      </c>
      <c r="G226" t="s">
        <v>266</v>
      </c>
      <c r="H226" t="s">
        <v>267</v>
      </c>
      <c r="I226" s="31">
        <v>7365568538369</v>
      </c>
      <c r="J226" t="str">
        <f>"0007:" &amp;LEFT('Fakturadresser samt bolag'!$H226,6)&amp;RIGHT('Fakturadresser samt bolag'!$H226,4)</f>
        <v>0007:5568538366</v>
      </c>
      <c r="K226" t="s">
        <v>995</v>
      </c>
      <c r="L226" t="s">
        <v>19</v>
      </c>
      <c r="M226" t="s">
        <v>30</v>
      </c>
      <c r="N226" t="s">
        <v>136</v>
      </c>
    </row>
    <row r="227" spans="1:14" x14ac:dyDescent="0.25">
      <c r="A227" t="str">
        <f>+Sök[[#This Row],[FASTIGHET]]&amp;" - "&amp;Sök[[#This Row],[ADRESS]]</f>
        <v>Förstugan 1 - Fullersta Torg 18, 20</v>
      </c>
      <c r="B227" t="str">
        <f>+Sök[[#This Row],[ADRESS]]&amp;" - "&amp;Sök[[#This Row],[FASTIGHET]]</f>
        <v>Fullersta Torg 18, 20 - Förstugan 1</v>
      </c>
      <c r="C227" t="s">
        <v>321</v>
      </c>
      <c r="D227">
        <v>4022</v>
      </c>
      <c r="E227">
        <v>3372</v>
      </c>
      <c r="F227" t="s">
        <v>322</v>
      </c>
      <c r="G227" t="s">
        <v>323</v>
      </c>
      <c r="H227" t="s">
        <v>324</v>
      </c>
      <c r="I227" s="31">
        <v>7365566427382</v>
      </c>
      <c r="J227" t="str">
        <f>"0007:" &amp;LEFT('Fakturadresser samt bolag'!$H227,6)&amp;RIGHT('Fakturadresser samt bolag'!$H227,4)</f>
        <v>0007:5566427380</v>
      </c>
      <c r="K227" t="s">
        <v>995</v>
      </c>
      <c r="L227" t="s">
        <v>1011</v>
      </c>
      <c r="M227" t="s">
        <v>80</v>
      </c>
      <c r="N227" t="s">
        <v>136</v>
      </c>
    </row>
    <row r="228" spans="1:14" x14ac:dyDescent="0.25">
      <c r="A228" t="str">
        <f>+Sök[[#This Row],[FASTIGHET]]&amp;" - "&amp;Sök[[#This Row],[ADRESS]]</f>
        <v>Timmerhuggaren 2 - Vendevägen 90</v>
      </c>
      <c r="B228" t="str">
        <f>+Sök[[#This Row],[ADRESS]]&amp;" - "&amp;Sök[[#This Row],[FASTIGHET]]</f>
        <v>Vendevägen 90 - Timmerhuggaren 2</v>
      </c>
      <c r="C228" t="s">
        <v>800</v>
      </c>
      <c r="D228">
        <v>4028</v>
      </c>
      <c r="E228">
        <v>3378</v>
      </c>
      <c r="F228" t="s">
        <v>801</v>
      </c>
      <c r="G228" t="s">
        <v>802</v>
      </c>
      <c r="H228" t="s">
        <v>803</v>
      </c>
      <c r="I228" s="31">
        <v>7365567069659</v>
      </c>
      <c r="J228" t="str">
        <f>"0007:" &amp;LEFT('Fakturadresser samt bolag'!$H228,6)&amp;RIGHT('Fakturadresser samt bolag'!$H228,4)</f>
        <v>0007:5567069652</v>
      </c>
      <c r="K228" t="s">
        <v>995</v>
      </c>
      <c r="L228" t="s">
        <v>1011</v>
      </c>
      <c r="M228" t="s">
        <v>804</v>
      </c>
      <c r="N228" t="s">
        <v>136</v>
      </c>
    </row>
    <row r="229" spans="1:14" x14ac:dyDescent="0.25">
      <c r="A229" t="str">
        <f>+Sök[[#This Row],[FASTIGHET]]&amp;" - "&amp;Sök[[#This Row],[ADRESS]]</f>
        <v>Valen 2 - Kommunalvägen 1, 3, 5</v>
      </c>
      <c r="B229" t="str">
        <f>+Sök[[#This Row],[ADRESS]]&amp;" - "&amp;Sök[[#This Row],[FASTIGHET]]</f>
        <v>Kommunalvägen 1, 3, 5 - Valen 2</v>
      </c>
      <c r="C229" t="s">
        <v>856</v>
      </c>
      <c r="D229">
        <v>4029</v>
      </c>
      <c r="E229">
        <v>3379</v>
      </c>
      <c r="F229" t="s">
        <v>857</v>
      </c>
      <c r="G229" t="s">
        <v>858</v>
      </c>
      <c r="H229" t="s">
        <v>859</v>
      </c>
      <c r="I229" s="31">
        <v>7365562526904</v>
      </c>
      <c r="J229" t="str">
        <f>"0007:" &amp;LEFT('Fakturadresser samt bolag'!$H229,6)&amp;RIGHT('Fakturadresser samt bolag'!$H229,4)</f>
        <v>0007:5562526904</v>
      </c>
      <c r="K229" t="s">
        <v>995</v>
      </c>
      <c r="L229" t="s">
        <v>1011</v>
      </c>
      <c r="M229" t="s">
        <v>80</v>
      </c>
      <c r="N229" t="s">
        <v>136</v>
      </c>
    </row>
    <row r="230" spans="1:14" x14ac:dyDescent="0.25">
      <c r="A230" t="str">
        <f>+Sök[[#This Row],[FASTIGHET]]&amp;" - "&amp;Sök[[#This Row],[ADRESS]]</f>
        <v>Aprikosen 2 Sthlm Norra - Kontorshotell: Hemvärnsgatan 9</v>
      </c>
      <c r="B230" t="str">
        <f>+Sök[[#This Row],[ADRESS]]&amp;" - "&amp;Sök[[#This Row],[FASTIGHET]]</f>
        <v>Kontorshotell: Hemvärnsgatan 9 - Aprikosen 2 Sthlm Norra</v>
      </c>
      <c r="C230" t="s">
        <v>178</v>
      </c>
      <c r="D230">
        <v>4040</v>
      </c>
      <c r="E230">
        <v>6009</v>
      </c>
      <c r="F230" t="s">
        <v>179</v>
      </c>
      <c r="G230" t="s">
        <v>163</v>
      </c>
      <c r="H230" t="s">
        <v>164</v>
      </c>
      <c r="I230" s="31">
        <v>7365568359872</v>
      </c>
      <c r="J230" t="str">
        <f>"0007:" &amp;LEFT('Fakturadresser samt bolag'!$H230,6)&amp;RIGHT('Fakturadresser samt bolag'!$H230,4)</f>
        <v>0007:5568359870</v>
      </c>
      <c r="K230" t="s">
        <v>995</v>
      </c>
      <c r="L230" t="s">
        <v>1012</v>
      </c>
      <c r="M230" t="s">
        <v>177</v>
      </c>
      <c r="N230" t="s">
        <v>136</v>
      </c>
    </row>
    <row r="231" spans="1:14" x14ac:dyDescent="0.25">
      <c r="A231" t="str">
        <f>+Sök[[#This Row],[FASTIGHET]]&amp;" - "&amp;Sök[[#This Row],[ADRESS]]</f>
        <v>Arena 6 Globen Sthlm Södra - Kontorshotell: Arenavägen 17-35</v>
      </c>
      <c r="B231" t="str">
        <f>+Sök[[#This Row],[ADRESS]]&amp;" - "&amp;Sök[[#This Row],[FASTIGHET]]</f>
        <v>Kontorshotell: Arenavägen 17-35 - Arena 6 Globen Sthlm Södra</v>
      </c>
      <c r="C231" t="s">
        <v>180</v>
      </c>
      <c r="D231">
        <v>4040</v>
      </c>
      <c r="E231">
        <v>6010</v>
      </c>
      <c r="F231" t="s">
        <v>181</v>
      </c>
      <c r="G231" t="s">
        <v>163</v>
      </c>
      <c r="H231" t="s">
        <v>164</v>
      </c>
      <c r="I231" s="31">
        <v>7365568359872</v>
      </c>
      <c r="J231" t="str">
        <f>"0007:" &amp;LEFT('Fakturadresser samt bolag'!$H231,6)&amp;RIGHT('Fakturadresser samt bolag'!$H231,4)</f>
        <v>0007:5568359870</v>
      </c>
      <c r="K231" t="s">
        <v>995</v>
      </c>
      <c r="L231" t="s">
        <v>1011</v>
      </c>
      <c r="M231" t="s">
        <v>182</v>
      </c>
      <c r="N231" t="s">
        <v>136</v>
      </c>
    </row>
    <row r="232" spans="1:14" x14ac:dyDescent="0.25">
      <c r="A232" t="str">
        <f>+Sök[[#This Row],[FASTIGHET]]&amp;" - "&amp;Sök[[#This Row],[ADRESS]]</f>
        <v>Bagaren 20 First Office - Kontorshotell: Ö Storgatan 5, S:t Annegatan 6</v>
      </c>
      <c r="B232" t="str">
        <f>+Sök[[#This Row],[ADRESS]]&amp;" - "&amp;Sök[[#This Row],[FASTIGHET]]</f>
        <v>Kontorshotell: Ö Storgatan 5, S:t Annegatan 6 - Bagaren 20 First Office</v>
      </c>
      <c r="C232" t="s">
        <v>965</v>
      </c>
      <c r="D232">
        <v>4040</v>
      </c>
      <c r="E232">
        <v>6061</v>
      </c>
      <c r="F232" t="s">
        <v>184</v>
      </c>
      <c r="G232" t="s">
        <v>163</v>
      </c>
      <c r="H232" t="s">
        <v>164</v>
      </c>
      <c r="I232" s="31">
        <v>7365568359872</v>
      </c>
      <c r="J232" t="str">
        <f>"0007:" &amp;LEFT('Fakturadresser samt bolag'!$H232,6)&amp;RIGHT('Fakturadresser samt bolag'!$H232,4)</f>
        <v>0007:5568359870</v>
      </c>
      <c r="K232" t="s">
        <v>995</v>
      </c>
      <c r="L232" t="s">
        <v>156</v>
      </c>
      <c r="M232" t="s">
        <v>162</v>
      </c>
      <c r="N232" t="s">
        <v>136</v>
      </c>
    </row>
    <row r="233" spans="1:14" x14ac:dyDescent="0.25">
      <c r="A233" t="str">
        <f>+Sök[[#This Row],[FASTIGHET]]&amp;" - "&amp;Sök[[#This Row],[ADRESS]]</f>
        <v>Boländerna 33:2 Uppsala - Kontorshotell: Kungsängsvägen 25, 27, 31</v>
      </c>
      <c r="B233" t="str">
        <f>+Sök[[#This Row],[ADRESS]]&amp;" - "&amp;Sök[[#This Row],[FASTIGHET]]</f>
        <v>Kontorshotell: Kungsängsvägen 25, 27, 31 - Boländerna 33:2 Uppsala</v>
      </c>
      <c r="C233" t="s">
        <v>217</v>
      </c>
      <c r="D233">
        <v>4040</v>
      </c>
      <c r="E233">
        <v>6014</v>
      </c>
      <c r="F233" t="s">
        <v>218</v>
      </c>
      <c r="G233" t="s">
        <v>163</v>
      </c>
      <c r="H233" t="s">
        <v>164</v>
      </c>
      <c r="I233" s="31">
        <v>7365568359872</v>
      </c>
      <c r="J233" t="str">
        <f>"0007:" &amp;LEFT('Fakturadresser samt bolag'!$H233,6)&amp;RIGHT('Fakturadresser samt bolag'!$H233,4)</f>
        <v>0007:5568359870</v>
      </c>
      <c r="K233" t="s">
        <v>995</v>
      </c>
      <c r="L233" t="s">
        <v>1012</v>
      </c>
      <c r="M233" t="s">
        <v>216</v>
      </c>
      <c r="N233" t="s">
        <v>136</v>
      </c>
    </row>
    <row r="234" spans="1:14" x14ac:dyDescent="0.25">
      <c r="A234" t="str">
        <f>+Sök[[#This Row],[FASTIGHET]]&amp;" - "&amp;Sök[[#This Row],[ADRESS]]</f>
        <v>Diket 10 First Office - Kontorshotell: Nygatan 93</v>
      </c>
      <c r="B234" t="str">
        <f>+Sök[[#This Row],[ADRESS]]&amp;" - "&amp;Sök[[#This Row],[FASTIGHET]]</f>
        <v>Kontorshotell: Nygatan 93 - Diket 10 First Office</v>
      </c>
      <c r="C234" t="s">
        <v>966</v>
      </c>
      <c r="D234">
        <v>4040</v>
      </c>
      <c r="E234">
        <v>6054</v>
      </c>
      <c r="F234" t="s">
        <v>263</v>
      </c>
      <c r="G234" t="s">
        <v>163</v>
      </c>
      <c r="H234" t="s">
        <v>164</v>
      </c>
      <c r="I234" s="31">
        <v>7365568359872</v>
      </c>
      <c r="J234" t="str">
        <f>"0007:" &amp;LEFT('Fakturadresser samt bolag'!$H234,6)&amp;RIGHT('Fakturadresser samt bolag'!$H234,4)</f>
        <v>0007:5568359870</v>
      </c>
      <c r="K234" t="s">
        <v>995</v>
      </c>
      <c r="L234" t="s">
        <v>156</v>
      </c>
      <c r="M234" t="s">
        <v>192</v>
      </c>
      <c r="N234" t="s">
        <v>136</v>
      </c>
    </row>
    <row r="235" spans="1:14" x14ac:dyDescent="0.25">
      <c r="A235" t="str">
        <f>+Sök[[#This Row],[FASTIGHET]]&amp;" - "&amp;Sök[[#This Row],[ADRESS]]</f>
        <v>Dragör 1 Malmö - Kontorshotell: Övägen 8</v>
      </c>
      <c r="B235" t="str">
        <f>+Sök[[#This Row],[ADRESS]]&amp;" - "&amp;Sök[[#This Row],[FASTIGHET]]</f>
        <v>Kontorshotell: Övägen 8 - Dragör 1 Malmö</v>
      </c>
      <c r="C235" t="s">
        <v>268</v>
      </c>
      <c r="D235">
        <v>4040</v>
      </c>
      <c r="E235">
        <v>6044</v>
      </c>
      <c r="F235" t="s">
        <v>269</v>
      </c>
      <c r="G235" t="s">
        <v>163</v>
      </c>
      <c r="H235" t="s">
        <v>164</v>
      </c>
      <c r="I235" s="31">
        <v>7365568359872</v>
      </c>
      <c r="J235" t="str">
        <f>"0007:" &amp;LEFT('Fakturadresser samt bolag'!$H235,6)&amp;RIGHT('Fakturadresser samt bolag'!$H235,4)</f>
        <v>0007:5568359870</v>
      </c>
      <c r="K235" t="s">
        <v>995</v>
      </c>
      <c r="L235" t="s">
        <v>19</v>
      </c>
      <c r="M235" t="s">
        <v>30</v>
      </c>
      <c r="N235" t="s">
        <v>136</v>
      </c>
    </row>
    <row r="236" spans="1:14" x14ac:dyDescent="0.25">
      <c r="A236" t="str">
        <f>+Sök[[#This Row],[FASTIGHET]]&amp;" - "&amp;Sök[[#This Row],[ADRESS]]</f>
        <v>Flygfyren 3 Bulltofta Malmö - Kontorshotell: Höjdrodergatan 25</v>
      </c>
      <c r="B236" t="str">
        <f>+Sök[[#This Row],[ADRESS]]&amp;" - "&amp;Sök[[#This Row],[FASTIGHET]]</f>
        <v>Kontorshotell: Höjdrodergatan 25 - Flygfyren 3 Bulltofta Malmö</v>
      </c>
      <c r="C236" t="s">
        <v>292</v>
      </c>
      <c r="D236">
        <v>4040</v>
      </c>
      <c r="E236">
        <v>6035</v>
      </c>
      <c r="F236" t="s">
        <v>293</v>
      </c>
      <c r="G236" t="s">
        <v>163</v>
      </c>
      <c r="H236" t="s">
        <v>164</v>
      </c>
      <c r="I236" s="31">
        <v>7365568359872</v>
      </c>
      <c r="J236" t="str">
        <f>"0007:" &amp;LEFT('Fakturadresser samt bolag'!$H236,6)&amp;RIGHT('Fakturadresser samt bolag'!$H236,4)</f>
        <v>0007:5568359870</v>
      </c>
      <c r="K236" t="s">
        <v>995</v>
      </c>
      <c r="L236" t="s">
        <v>19</v>
      </c>
      <c r="M236" t="s">
        <v>30</v>
      </c>
      <c r="N236" t="s">
        <v>136</v>
      </c>
    </row>
    <row r="237" spans="1:14" x14ac:dyDescent="0.25">
      <c r="A237" t="str">
        <f>+Sök[[#This Row],[FASTIGHET]]&amp;" - "&amp;Sök[[#This Row],[ADRESS]]</f>
        <v>Fors 11 First Office - Kontorshotell: Hospitalsgatan 26, Repslagaregatan 43</v>
      </c>
      <c r="B237" t="str">
        <f>+Sök[[#This Row],[ADRESS]]&amp;" - "&amp;Sök[[#This Row],[FASTIGHET]]</f>
        <v>Kontorshotell: Hospitalsgatan 26, Repslagaregatan 43 - Fors 11 First Office</v>
      </c>
      <c r="C237" t="s">
        <v>967</v>
      </c>
      <c r="D237">
        <v>4040</v>
      </c>
      <c r="E237">
        <v>6062</v>
      </c>
      <c r="F237" t="s">
        <v>303</v>
      </c>
      <c r="G237" t="s">
        <v>163</v>
      </c>
      <c r="H237" t="s">
        <v>164</v>
      </c>
      <c r="I237" s="31">
        <v>7365568359872</v>
      </c>
      <c r="J237" t="str">
        <f>"0007:" &amp;LEFT('Fakturadresser samt bolag'!$H237,6)&amp;RIGHT('Fakturadresser samt bolag'!$H237,4)</f>
        <v>0007:5568359870</v>
      </c>
      <c r="K237" t="s">
        <v>995</v>
      </c>
      <c r="L237" t="s">
        <v>156</v>
      </c>
      <c r="M237" t="s">
        <v>162</v>
      </c>
      <c r="N237" t="s">
        <v>136</v>
      </c>
    </row>
    <row r="238" spans="1:14" x14ac:dyDescent="0.25">
      <c r="A238" t="str">
        <f>+Sök[[#This Row],[FASTIGHET]]&amp;" - "&amp;Sök[[#This Row],[ADRESS]]</f>
        <v>Gryt 21 First Office - Kontorshotell: Korsgatan 2, S:t Persgatan 19</v>
      </c>
      <c r="B238" t="str">
        <f>+Sök[[#This Row],[ADRESS]]&amp;" - "&amp;Sök[[#This Row],[FASTIGHET]]</f>
        <v>Kontorshotell: Korsgatan 2, S:t Persgatan 19 - Gryt 21 First Office</v>
      </c>
      <c r="C238" t="s">
        <v>968</v>
      </c>
      <c r="D238">
        <v>4040</v>
      </c>
      <c r="E238">
        <v>6045</v>
      </c>
      <c r="F238" t="s">
        <v>374</v>
      </c>
      <c r="G238" t="s">
        <v>163</v>
      </c>
      <c r="H238" t="s">
        <v>164</v>
      </c>
      <c r="I238" s="31">
        <v>7365568359872</v>
      </c>
      <c r="J238" t="str">
        <f>"0007:" &amp;LEFT('Fakturadresser samt bolag'!$H238,6)&amp;RIGHT('Fakturadresser samt bolag'!$H238,4)</f>
        <v>0007:5568359870</v>
      </c>
      <c r="K238" t="s">
        <v>995</v>
      </c>
      <c r="L238" t="s">
        <v>156</v>
      </c>
      <c r="M238" t="s">
        <v>192</v>
      </c>
      <c r="N238" t="s">
        <v>136</v>
      </c>
    </row>
    <row r="239" spans="1:14" x14ac:dyDescent="0.25">
      <c r="A239" t="str">
        <f>+Sök[[#This Row],[FASTIGHET]]&amp;" - "&amp;Sök[[#This Row],[ADRESS]]</f>
        <v>Helgafjäll 5 Sthlm Norra - Kontorshotell: Kistagången 2, 4, Torshamnsgatan 20</v>
      </c>
      <c r="B239" t="str">
        <f>+Sök[[#This Row],[ADRESS]]&amp;" - "&amp;Sök[[#This Row],[FASTIGHET]]</f>
        <v>Kontorshotell: Kistagången 2, 4, Torshamnsgatan 20 - Helgafjäll 5 Sthlm Norra</v>
      </c>
      <c r="C239" t="s">
        <v>403</v>
      </c>
      <c r="D239">
        <v>4040</v>
      </c>
      <c r="E239">
        <v>6008</v>
      </c>
      <c r="F239" t="s">
        <v>404</v>
      </c>
      <c r="G239" t="s">
        <v>163</v>
      </c>
      <c r="H239" t="s">
        <v>164</v>
      </c>
      <c r="I239" s="31">
        <v>7365568359872</v>
      </c>
      <c r="J239" t="str">
        <f>"0007:" &amp;LEFT('Fakturadresser samt bolag'!$H239,6)&amp;RIGHT('Fakturadresser samt bolag'!$H239,4)</f>
        <v>0007:5568359870</v>
      </c>
      <c r="K239" t="s">
        <v>995</v>
      </c>
      <c r="L239" t="s">
        <v>1012</v>
      </c>
      <c r="M239" t="s">
        <v>149</v>
      </c>
      <c r="N239" t="s">
        <v>136</v>
      </c>
    </row>
    <row r="240" spans="1:14" x14ac:dyDescent="0.25">
      <c r="A240" t="str">
        <f>+Sök[[#This Row],[FASTIGHET]]&amp;" - "&amp;Sök[[#This Row],[ADRESS]]</f>
        <v>Hilton 3 Sthlm Norra - Kontorshotell: Gustav III:e Boulevard 40-46</v>
      </c>
      <c r="B240" t="str">
        <f>+Sök[[#This Row],[ADRESS]]&amp;" - "&amp;Sök[[#This Row],[FASTIGHET]]</f>
        <v>Kontorshotell: Gustav III:e Boulevard 40-46 - Hilton 3 Sthlm Norra</v>
      </c>
      <c r="C240" t="s">
        <v>411</v>
      </c>
      <c r="D240">
        <v>4040</v>
      </c>
      <c r="E240">
        <v>6012</v>
      </c>
      <c r="F240" t="s">
        <v>412</v>
      </c>
      <c r="G240" t="s">
        <v>163</v>
      </c>
      <c r="H240" t="s">
        <v>164</v>
      </c>
      <c r="I240" s="31">
        <v>7365568359872</v>
      </c>
      <c r="J240" t="str">
        <f>"0007:" &amp;LEFT('Fakturadresser samt bolag'!$H240,6)&amp;RIGHT('Fakturadresser samt bolag'!$H240,4)</f>
        <v>0007:5568359870</v>
      </c>
      <c r="K240" t="s">
        <v>995</v>
      </c>
      <c r="L240" t="s">
        <v>1012</v>
      </c>
      <c r="M240" t="s">
        <v>413</v>
      </c>
      <c r="N240" t="s">
        <v>136</v>
      </c>
    </row>
    <row r="241" spans="1:14" x14ac:dyDescent="0.25">
      <c r="A241" t="str">
        <f>+Sök[[#This Row],[FASTIGHET]]&amp;" - "&amp;Sök[[#This Row],[ADRESS]]</f>
        <v>Järnvägen 3 Halmstad Gate - Kontorshotell: Gamletullsgatan 12</v>
      </c>
      <c r="B241" t="str">
        <f>+Sök[[#This Row],[ADRESS]]&amp;" - "&amp;Sök[[#This Row],[FASTIGHET]]</f>
        <v>Kontorshotell: Gamletullsgatan 12 - Järnvägen 3 Halmstad Gate</v>
      </c>
      <c r="C241" t="s">
        <v>468</v>
      </c>
      <c r="D241">
        <v>4040</v>
      </c>
      <c r="E241">
        <v>6040</v>
      </c>
      <c r="F241" t="s">
        <v>469</v>
      </c>
      <c r="G241" t="s">
        <v>163</v>
      </c>
      <c r="H241" t="s">
        <v>164</v>
      </c>
      <c r="I241" s="31">
        <v>7365568359872</v>
      </c>
      <c r="J241" t="str">
        <f>"0007:" &amp;LEFT('Fakturadresser samt bolag'!$H241,6)&amp;RIGHT('Fakturadresser samt bolag'!$H241,4)</f>
        <v>0007:5568359870</v>
      </c>
      <c r="K241" t="s">
        <v>995</v>
      </c>
      <c r="L241" t="s">
        <v>19</v>
      </c>
      <c r="M241" t="s">
        <v>270</v>
      </c>
      <c r="N241" t="s">
        <v>136</v>
      </c>
    </row>
    <row r="242" spans="1:14" x14ac:dyDescent="0.25">
      <c r="A242" t="str">
        <f>+Sök[[#This Row],[FASTIGHET]]&amp;" - "&amp;Sök[[#This Row],[ADRESS]]</f>
        <v>Kardborren 13 Sthlm Norra - Kontorshotell: Kanalvägen 15, 17</v>
      </c>
      <c r="B242" t="str">
        <f>+Sök[[#This Row],[ADRESS]]&amp;" - "&amp;Sök[[#This Row],[FASTIGHET]]</f>
        <v>Kontorshotell: Kanalvägen 15, 17 - Kardborren 13 Sthlm Norra</v>
      </c>
      <c r="C242" t="s">
        <v>478</v>
      </c>
      <c r="D242">
        <v>4040</v>
      </c>
      <c r="E242">
        <v>6001</v>
      </c>
      <c r="F242" t="s">
        <v>479</v>
      </c>
      <c r="G242" t="s">
        <v>163</v>
      </c>
      <c r="H242" t="s">
        <v>164</v>
      </c>
      <c r="I242" s="31">
        <v>7365568359872</v>
      </c>
      <c r="J242" t="str">
        <f>"0007:" &amp;LEFT('Fakturadresser samt bolag'!$H242,6)&amp;RIGHT('Fakturadresser samt bolag'!$H242,4)</f>
        <v>0007:5568359870</v>
      </c>
      <c r="K242" t="s">
        <v>995</v>
      </c>
      <c r="L242" t="s">
        <v>1011</v>
      </c>
      <c r="M242" t="s">
        <v>36</v>
      </c>
      <c r="N242" t="s">
        <v>136</v>
      </c>
    </row>
    <row r="243" spans="1:14" x14ac:dyDescent="0.25">
      <c r="A243" t="str">
        <f>+Sök[[#This Row],[FASTIGHET]]&amp;" - "&amp;Sök[[#This Row],[ADRESS]]</f>
        <v>Klädeshandlaren 15 Nyckeln - Kontorshotell: Västra Trädgårdsgatan 39</v>
      </c>
      <c r="B243" t="str">
        <f>+Sök[[#This Row],[ADRESS]]&amp;" - "&amp;Sök[[#This Row],[FASTIGHET]]</f>
        <v>Kontorshotell: Västra Trädgårdsgatan 39 - Klädeshandlaren 15 Nyckeln</v>
      </c>
      <c r="C243" t="s">
        <v>486</v>
      </c>
      <c r="D243">
        <v>4040</v>
      </c>
      <c r="E243">
        <v>6066</v>
      </c>
      <c r="F243" t="s">
        <v>487</v>
      </c>
      <c r="G243" t="s">
        <v>163</v>
      </c>
      <c r="H243" t="s">
        <v>164</v>
      </c>
      <c r="I243" s="31">
        <v>7365568359872</v>
      </c>
      <c r="J243" t="str">
        <f>"0007:" &amp;LEFT('Fakturadresser samt bolag'!$H243,6)&amp;RIGHT('Fakturadresser samt bolag'!$H243,4)</f>
        <v>0007:5568359870</v>
      </c>
      <c r="K243" t="s">
        <v>995</v>
      </c>
      <c r="L243" t="s">
        <v>156</v>
      </c>
      <c r="M243" t="s">
        <v>162</v>
      </c>
      <c r="N243" t="s">
        <v>136</v>
      </c>
    </row>
    <row r="244" spans="1:14" x14ac:dyDescent="0.25">
      <c r="A244" t="str">
        <f>+Sök[[#This Row],[FASTIGHET]]&amp;" - "&amp;Sök[[#This Row],[ADRESS]]</f>
        <v>Knarrarnäs 4 Sthlm Norra - Kontorshotell: Färögatan 3, Isafjordsgatan 19, 21</v>
      </c>
      <c r="B244" t="str">
        <f>+Sök[[#This Row],[ADRESS]]&amp;" - "&amp;Sök[[#This Row],[FASTIGHET]]</f>
        <v>Kontorshotell: Färögatan 3, Isafjordsgatan 19, 21 - Knarrarnäs 4 Sthlm Norra</v>
      </c>
      <c r="C244" t="s">
        <v>494</v>
      </c>
      <c r="D244">
        <v>4040</v>
      </c>
      <c r="E244">
        <v>6007</v>
      </c>
      <c r="F244" t="s">
        <v>495</v>
      </c>
      <c r="G244" t="s">
        <v>163</v>
      </c>
      <c r="H244" t="s">
        <v>164</v>
      </c>
      <c r="I244" s="31">
        <v>7365568359872</v>
      </c>
      <c r="J244" t="str">
        <f>"0007:" &amp;LEFT('Fakturadresser samt bolag'!$H244,6)&amp;RIGHT('Fakturadresser samt bolag'!$H244,4)</f>
        <v>0007:5568359870</v>
      </c>
      <c r="K244" t="s">
        <v>995</v>
      </c>
      <c r="L244" t="s">
        <v>1012</v>
      </c>
      <c r="M244" t="s">
        <v>149</v>
      </c>
      <c r="N244" t="s">
        <v>136</v>
      </c>
    </row>
    <row r="245" spans="1:14" x14ac:dyDescent="0.25">
      <c r="A245" t="str">
        <f>+Sök[[#This Row],[FASTIGHET]]&amp;" - "&amp;Sök[[#This Row],[ADRESS]]</f>
        <v>Koljan 24 - Kontorshotell: Södra Malmgatan 7, Norra vägen 18</v>
      </c>
      <c r="B245" t="str">
        <f>+Sök[[#This Row],[ADRESS]]&amp;" - "&amp;Sök[[#This Row],[FASTIGHET]]</f>
        <v>Kontorshotell: Södra Malmgatan 7, Norra vägen 18 - Koljan 24</v>
      </c>
      <c r="C245" t="s">
        <v>506</v>
      </c>
      <c r="D245">
        <v>4040</v>
      </c>
      <c r="E245">
        <v>6086</v>
      </c>
      <c r="F245" t="s">
        <v>507</v>
      </c>
      <c r="G245" t="s">
        <v>163</v>
      </c>
      <c r="H245" t="s">
        <v>164</v>
      </c>
      <c r="I245" s="31">
        <v>7365568359872</v>
      </c>
      <c r="J245" t="str">
        <f>"0007:" &amp;LEFT('Fakturadresser samt bolag'!$H245,6)&amp;RIGHT('Fakturadresser samt bolag'!$H245,4)</f>
        <v>0007:5568359870</v>
      </c>
      <c r="K245" t="s">
        <v>995</v>
      </c>
      <c r="L245" t="s">
        <v>156</v>
      </c>
      <c r="M245" t="s">
        <v>279</v>
      </c>
      <c r="N245" t="s">
        <v>136</v>
      </c>
    </row>
    <row r="246" spans="1:14" x14ac:dyDescent="0.25">
      <c r="A246" t="str">
        <f>+Sök[[#This Row],[FASTIGHET]]&amp;" - "&amp;Sök[[#This Row],[ADRESS]]</f>
        <v>Kondensatorn 1 Ingelsta - Kontorshotell: Ståthögavägen 38</v>
      </c>
      <c r="B246" t="str">
        <f>+Sök[[#This Row],[ADRESS]]&amp;" - "&amp;Sök[[#This Row],[FASTIGHET]]</f>
        <v>Kontorshotell: Ståthögavägen 38 - Kondensatorn 1 Ingelsta</v>
      </c>
      <c r="C246" t="s">
        <v>510</v>
      </c>
      <c r="D246">
        <v>4040</v>
      </c>
      <c r="E246">
        <v>6050</v>
      </c>
      <c r="F246" t="s">
        <v>511</v>
      </c>
      <c r="G246" t="s">
        <v>163</v>
      </c>
      <c r="H246" t="s">
        <v>164</v>
      </c>
      <c r="I246" s="31">
        <v>7365568359872</v>
      </c>
      <c r="J246" t="str">
        <f>"0007:" &amp;LEFT('Fakturadresser samt bolag'!$H246,6)&amp;RIGHT('Fakturadresser samt bolag'!$H246,4)</f>
        <v>0007:5568359870</v>
      </c>
      <c r="K246" t="s">
        <v>995</v>
      </c>
      <c r="L246" t="s">
        <v>156</v>
      </c>
      <c r="M246" t="s">
        <v>192</v>
      </c>
      <c r="N246" t="s">
        <v>136</v>
      </c>
    </row>
    <row r="247" spans="1:14" x14ac:dyDescent="0.25">
      <c r="A247" t="str">
        <f>+Sök[[#This Row],[FASTIGHET]]&amp;" - "&amp;Sök[[#This Row],[ADRESS]]</f>
        <v>Kopparhusen - Kontorshotell: S:t Persgatan 27</v>
      </c>
      <c r="B247" t="str">
        <f>+Sök[[#This Row],[ADRESS]]&amp;" - "&amp;Sök[[#This Row],[FASTIGHET]]</f>
        <v>Kontorshotell: S:t Persgatan 27 - Kopparhusen</v>
      </c>
      <c r="C247" t="s">
        <v>516</v>
      </c>
      <c r="D247">
        <v>4040</v>
      </c>
      <c r="E247">
        <v>6051</v>
      </c>
      <c r="F247" t="s">
        <v>517</v>
      </c>
      <c r="G247" t="s">
        <v>163</v>
      </c>
      <c r="H247" t="s">
        <v>164</v>
      </c>
      <c r="I247" s="31">
        <v>7365568359872</v>
      </c>
      <c r="J247" t="str">
        <f>"0007:" &amp;LEFT('Fakturadresser samt bolag'!$H247,6)&amp;RIGHT('Fakturadresser samt bolag'!$H247,4)</f>
        <v>0007:5568359870</v>
      </c>
      <c r="K247" t="s">
        <v>995</v>
      </c>
      <c r="L247" t="s">
        <v>156</v>
      </c>
      <c r="M247" t="s">
        <v>192</v>
      </c>
      <c r="N247" t="s">
        <v>136</v>
      </c>
    </row>
    <row r="248" spans="1:14" x14ac:dyDescent="0.25">
      <c r="A248" t="str">
        <f>+Sök[[#This Row],[FASTIGHET]]&amp;" - "&amp;Sök[[#This Row],[ADRESS]]</f>
        <v>Korpen 20 First Office - Kontorshotell: Nygatan 30</v>
      </c>
      <c r="B248" t="str">
        <f>+Sök[[#This Row],[ADRESS]]&amp;" - "&amp;Sök[[#This Row],[FASTIGHET]]</f>
        <v>Kontorshotell: Nygatan 30 - Korpen 20 First Office</v>
      </c>
      <c r="C248" t="s">
        <v>969</v>
      </c>
      <c r="D248">
        <v>4040</v>
      </c>
      <c r="E248">
        <v>6087</v>
      </c>
      <c r="F248" t="s">
        <v>524</v>
      </c>
      <c r="G248" t="s">
        <v>163</v>
      </c>
      <c r="H248" t="s">
        <v>164</v>
      </c>
      <c r="I248" s="31">
        <v>7365568359872</v>
      </c>
      <c r="J248" t="str">
        <f>"0007:" &amp;LEFT('Fakturadresser samt bolag'!$H248,6)&amp;RIGHT('Fakturadresser samt bolag'!$H248,4)</f>
        <v>0007:5568359870</v>
      </c>
      <c r="K248" t="s">
        <v>995</v>
      </c>
      <c r="L248" t="s">
        <v>156</v>
      </c>
      <c r="M248" t="s">
        <v>279</v>
      </c>
      <c r="N248" t="s">
        <v>136</v>
      </c>
    </row>
    <row r="249" spans="1:14" x14ac:dyDescent="0.25">
      <c r="A249" t="str">
        <f>+Sök[[#This Row],[FASTIGHET]]&amp;" - "&amp;Sök[[#This Row],[ADRESS]]</f>
        <v>Kullen 1 Östra Hamnen Malmö - Kontorshotell: Hanögatan 11</v>
      </c>
      <c r="B249" t="str">
        <f>+Sök[[#This Row],[ADRESS]]&amp;" - "&amp;Sök[[#This Row],[FASTIGHET]]</f>
        <v>Kontorshotell: Hanögatan 11 - Kullen 1 Östra Hamnen Malmö</v>
      </c>
      <c r="C249" t="s">
        <v>525</v>
      </c>
      <c r="D249">
        <v>4040</v>
      </c>
      <c r="E249">
        <v>6036</v>
      </c>
      <c r="F249" t="s">
        <v>526</v>
      </c>
      <c r="G249" t="s">
        <v>163</v>
      </c>
      <c r="H249" t="s">
        <v>164</v>
      </c>
      <c r="I249" s="31">
        <v>7365568359872</v>
      </c>
      <c r="J249" t="str">
        <f>"0007:" &amp;LEFT('Fakturadresser samt bolag'!$H249,6)&amp;RIGHT('Fakturadresser samt bolag'!$H249,4)</f>
        <v>0007:5568359870</v>
      </c>
      <c r="K249" t="s">
        <v>995</v>
      </c>
      <c r="L249" t="s">
        <v>19</v>
      </c>
      <c r="M249" t="s">
        <v>30</v>
      </c>
      <c r="N249" t="s">
        <v>136</v>
      </c>
    </row>
    <row r="250" spans="1:14" x14ac:dyDescent="0.25">
      <c r="A250" t="str">
        <f>+Sök[[#This Row],[FASTIGHET]]&amp;" - "&amp;Sök[[#This Row],[ADRESS]]</f>
        <v>Lansen 13 Hamnen - Kontorshotell: Östra Längdgatan 5</v>
      </c>
      <c r="B250" t="str">
        <f>+Sök[[#This Row],[ADRESS]]&amp;" - "&amp;Sök[[#This Row],[FASTIGHET]]</f>
        <v>Kontorshotell: Östra Längdgatan 5 - Lansen 13 Hamnen</v>
      </c>
      <c r="C250" t="s">
        <v>547</v>
      </c>
      <c r="D250">
        <v>4040</v>
      </c>
      <c r="E250">
        <v>6063</v>
      </c>
      <c r="F250" t="s">
        <v>548</v>
      </c>
      <c r="G250" t="s">
        <v>163</v>
      </c>
      <c r="H250" t="s">
        <v>164</v>
      </c>
      <c r="I250" s="31">
        <v>7365568359872</v>
      </c>
      <c r="J250" t="str">
        <f>"0007:" &amp;LEFT('Fakturadresser samt bolag'!$H250,6)&amp;RIGHT('Fakturadresser samt bolag'!$H250,4)</f>
        <v>0007:5568359870</v>
      </c>
      <c r="K250" t="s">
        <v>995</v>
      </c>
      <c r="L250" t="s">
        <v>156</v>
      </c>
      <c r="M250" t="s">
        <v>162</v>
      </c>
      <c r="N250" t="s">
        <v>136</v>
      </c>
    </row>
    <row r="251" spans="1:14" x14ac:dyDescent="0.25">
      <c r="A251" t="str">
        <f>+Sök[[#This Row],[FASTIGHET]]&amp;" - "&amp;Sök[[#This Row],[ADRESS]]</f>
        <v>Linjalen 60 Sthlm Norra - Kontorshotell: Måttbandsvägen 12</v>
      </c>
      <c r="B251" t="str">
        <f>+Sök[[#This Row],[ADRESS]]&amp;" - "&amp;Sök[[#This Row],[FASTIGHET]]</f>
        <v>Kontorshotell: Måttbandsvägen 12 - Linjalen 60 Sthlm Norra</v>
      </c>
      <c r="C251" t="s">
        <v>557</v>
      </c>
      <c r="D251">
        <v>4040</v>
      </c>
      <c r="E251">
        <v>6002</v>
      </c>
      <c r="F251" t="s">
        <v>558</v>
      </c>
      <c r="G251" t="s">
        <v>163</v>
      </c>
      <c r="H251" t="s">
        <v>164</v>
      </c>
      <c r="I251" s="31">
        <v>7365568359872</v>
      </c>
      <c r="J251" t="str">
        <f>"0007:" &amp;LEFT('Fakturadresser samt bolag'!$H251,6)&amp;RIGHT('Fakturadresser samt bolag'!$H251,4)</f>
        <v>0007:5568359870</v>
      </c>
      <c r="K251" t="s">
        <v>995</v>
      </c>
      <c r="L251" t="s">
        <v>1011</v>
      </c>
      <c r="M251" t="s">
        <v>36</v>
      </c>
      <c r="N251" t="s">
        <v>136</v>
      </c>
    </row>
    <row r="252" spans="1:14" x14ac:dyDescent="0.25">
      <c r="A252" t="str">
        <f>+Sök[[#This Row],[FASTIGHET]]&amp;" - "&amp;Sök[[#This Row],[ADRESS]]</f>
        <v>Livia 16 Västerås - Kontorshotell: Slottsgatan 27</v>
      </c>
      <c r="B252" t="str">
        <f>+Sök[[#This Row],[ADRESS]]&amp;" - "&amp;Sök[[#This Row],[FASTIGHET]]</f>
        <v>Kontorshotell: Slottsgatan 27 - Livia 16 Västerås</v>
      </c>
      <c r="C252" t="s">
        <v>563</v>
      </c>
      <c r="D252">
        <v>4040</v>
      </c>
      <c r="E252">
        <v>6022</v>
      </c>
      <c r="F252" t="s">
        <v>564</v>
      </c>
      <c r="G252" t="s">
        <v>163</v>
      </c>
      <c r="H252" t="s">
        <v>164</v>
      </c>
      <c r="I252" s="31">
        <v>7365568359872</v>
      </c>
      <c r="J252" t="str">
        <f>"0007:" &amp;LEFT('Fakturadresser samt bolag'!$H252,6)&amp;RIGHT('Fakturadresser samt bolag'!$H252,4)</f>
        <v>0007:5568359870</v>
      </c>
      <c r="K252" t="s">
        <v>995</v>
      </c>
      <c r="L252" t="s">
        <v>1012</v>
      </c>
      <c r="M252" t="s">
        <v>211</v>
      </c>
      <c r="N252" t="s">
        <v>136</v>
      </c>
    </row>
    <row r="253" spans="1:14" x14ac:dyDescent="0.25">
      <c r="A253" t="str">
        <f>+Sök[[#This Row],[FASTIGHET]]&amp;" - "&amp;Sök[[#This Row],[ADRESS]]</f>
        <v>Lokstallarna Halmstad - Kontorshotell: Stationsgatan 37</v>
      </c>
      <c r="B253" t="str">
        <f>+Sök[[#This Row],[ADRESS]]&amp;" - "&amp;Sök[[#This Row],[FASTIGHET]]</f>
        <v>Kontorshotell: Stationsgatan 37 - Lokstallarna Halmstad</v>
      </c>
      <c r="C253" t="s">
        <v>569</v>
      </c>
      <c r="D253">
        <v>4040</v>
      </c>
      <c r="E253">
        <v>6043</v>
      </c>
      <c r="F253" t="s">
        <v>570</v>
      </c>
      <c r="G253" t="s">
        <v>163</v>
      </c>
      <c r="H253" t="s">
        <v>164</v>
      </c>
      <c r="I253" s="31">
        <v>7365568359872</v>
      </c>
      <c r="J253" t="str">
        <f>"0007:" &amp;LEFT('Fakturadresser samt bolag'!$H253,6)&amp;RIGHT('Fakturadresser samt bolag'!$H253,4)</f>
        <v>0007:5568359870</v>
      </c>
      <c r="K253" t="s">
        <v>995</v>
      </c>
      <c r="L253" t="s">
        <v>19</v>
      </c>
      <c r="M253" t="s">
        <v>270</v>
      </c>
      <c r="N253" t="s">
        <v>136</v>
      </c>
    </row>
    <row r="254" spans="1:14" x14ac:dyDescent="0.25">
      <c r="A254" t="str">
        <f>+Sök[[#This Row],[FASTIGHET]]&amp;" - "&amp;Sök[[#This Row],[ADRESS]]</f>
        <v>Majorna 220:4 Majorna Göteborg - Kontorshotell: Fiskehamnsgatan 2</v>
      </c>
      <c r="B254" t="str">
        <f>+Sök[[#This Row],[ADRESS]]&amp;" - "&amp;Sök[[#This Row],[FASTIGHET]]</f>
        <v>Kontorshotell: Fiskehamnsgatan 2 - Majorna 220:4 Majorna Göteborg</v>
      </c>
      <c r="C254" t="s">
        <v>590</v>
      </c>
      <c r="D254">
        <v>4040</v>
      </c>
      <c r="E254">
        <v>6030</v>
      </c>
      <c r="F254" t="s">
        <v>591</v>
      </c>
      <c r="G254" t="s">
        <v>163</v>
      </c>
      <c r="H254" t="s">
        <v>164</v>
      </c>
      <c r="I254" s="31">
        <v>7365568359872</v>
      </c>
      <c r="J254" t="str">
        <f>"0007:" &amp;LEFT('Fakturadresser samt bolag'!$H254,6)&amp;RIGHT('Fakturadresser samt bolag'!$H254,4)</f>
        <v>0007:5568359870</v>
      </c>
      <c r="K254" t="s">
        <v>995</v>
      </c>
      <c r="L254" t="s">
        <v>19</v>
      </c>
      <c r="M254" t="s">
        <v>20</v>
      </c>
      <c r="N254" t="s">
        <v>136</v>
      </c>
    </row>
    <row r="255" spans="1:14" x14ac:dyDescent="0.25">
      <c r="A255" t="str">
        <f>+Sök[[#This Row],[FASTIGHET]]&amp;" - "&amp;Sök[[#This Row],[ADRESS]]</f>
        <v>Mästaren 28 - Kontorshotell: Kaggensgatan 30</v>
      </c>
      <c r="B255" t="str">
        <f>+Sök[[#This Row],[ADRESS]]&amp;" - "&amp;Sök[[#This Row],[FASTIGHET]]</f>
        <v>Kontorshotell: Kaggensgatan 30 - Mästaren 28</v>
      </c>
      <c r="C255" t="s">
        <v>645</v>
      </c>
      <c r="D255">
        <v>4040</v>
      </c>
      <c r="E255">
        <v>6088</v>
      </c>
      <c r="F255" t="s">
        <v>646</v>
      </c>
      <c r="G255" t="s">
        <v>163</v>
      </c>
      <c r="H255" t="s">
        <v>164</v>
      </c>
      <c r="I255" s="31">
        <v>7365568359872</v>
      </c>
      <c r="J255" t="str">
        <f>"0007:" &amp;LEFT('Fakturadresser samt bolag'!$H255,6)&amp;RIGHT('Fakturadresser samt bolag'!$H255,4)</f>
        <v>0007:5568359870</v>
      </c>
      <c r="K255" t="s">
        <v>995</v>
      </c>
      <c r="L255" t="s">
        <v>156</v>
      </c>
      <c r="M255" t="s">
        <v>279</v>
      </c>
      <c r="N255" t="s">
        <v>136</v>
      </c>
    </row>
    <row r="256" spans="1:14" x14ac:dyDescent="0.25">
      <c r="A256" t="str">
        <f>+Sök[[#This Row],[FASTIGHET]]&amp;" - "&amp;Sök[[#This Row],[ADRESS]]</f>
        <v>Nacka Strand 2 Sthlm Södra - Kontorshotell: Nacka Strand 2</v>
      </c>
      <c r="B256" t="str">
        <f>+Sök[[#This Row],[ADRESS]]&amp;" - "&amp;Sök[[#This Row],[FASTIGHET]]</f>
        <v>Kontorshotell: Nacka Strand 2 - Nacka Strand 2 Sthlm Södra</v>
      </c>
      <c r="C256" t="s">
        <v>647</v>
      </c>
      <c r="D256">
        <v>4040</v>
      </c>
      <c r="E256">
        <v>6011</v>
      </c>
      <c r="F256" t="s">
        <v>648</v>
      </c>
      <c r="G256" t="s">
        <v>163</v>
      </c>
      <c r="H256" t="s">
        <v>164</v>
      </c>
      <c r="I256" s="31">
        <v>7365568359872</v>
      </c>
      <c r="J256" t="str">
        <f>"0007:" &amp;LEFT('Fakturadresser samt bolag'!$H256,6)&amp;RIGHT('Fakturadresser samt bolag'!$H256,4)</f>
        <v>0007:5568359870</v>
      </c>
      <c r="K256" t="s">
        <v>995</v>
      </c>
      <c r="L256" t="s">
        <v>1011</v>
      </c>
      <c r="M256" t="s">
        <v>15</v>
      </c>
      <c r="N256" t="s">
        <v>136</v>
      </c>
    </row>
    <row r="257" spans="1:14" x14ac:dyDescent="0.25">
      <c r="A257" t="str">
        <f>+Sök[[#This Row],[FASTIGHET]]&amp;" - "&amp;Sök[[#This Row],[ADRESS]]</f>
        <v>Navbössan Hackefors - Kontorshotell: Navbössan Hackefors</v>
      </c>
      <c r="B257" t="str">
        <f>+Sök[[#This Row],[ADRESS]]&amp;" - "&amp;Sök[[#This Row],[FASTIGHET]]</f>
        <v>Kontorshotell: Navbössan Hackefors - Navbössan Hackefors</v>
      </c>
      <c r="C257" t="s">
        <v>649</v>
      </c>
      <c r="D257">
        <v>4040</v>
      </c>
      <c r="E257">
        <v>6074</v>
      </c>
      <c r="F257" t="s">
        <v>650</v>
      </c>
      <c r="G257" t="s">
        <v>163</v>
      </c>
      <c r="H257" t="s">
        <v>164</v>
      </c>
      <c r="I257" s="31">
        <v>7365568359872</v>
      </c>
      <c r="J257" t="str">
        <f>"0007:" &amp;LEFT('Fakturadresser samt bolag'!$H257,6)&amp;RIGHT('Fakturadresser samt bolag'!$H257,4)</f>
        <v>0007:5568359870</v>
      </c>
      <c r="K257" t="s">
        <v>995</v>
      </c>
      <c r="L257" t="s">
        <v>156</v>
      </c>
      <c r="M257" t="s">
        <v>157</v>
      </c>
      <c r="N257" t="s">
        <v>136</v>
      </c>
    </row>
    <row r="258" spans="1:14" x14ac:dyDescent="0.25">
      <c r="A258" t="str">
        <f>+Sök[[#This Row],[FASTIGHET]]&amp;" - "&amp;Sök[[#This Row],[ADRESS]]</f>
        <v>Nyköpings  Bruk 1 Kvarnen - Kontorshotell: Kvarnen, V Kvarngatan 64</v>
      </c>
      <c r="B258" t="str">
        <f>+Sök[[#This Row],[ADRESS]]&amp;" - "&amp;Sök[[#This Row],[FASTIGHET]]</f>
        <v>Kontorshotell: Kvarnen, V Kvarngatan 64 - Nyköpings  Bruk 1 Kvarnen</v>
      </c>
      <c r="C258" t="s">
        <v>663</v>
      </c>
      <c r="D258">
        <v>4040</v>
      </c>
      <c r="E258">
        <v>6064</v>
      </c>
      <c r="F258" t="s">
        <v>664</v>
      </c>
      <c r="G258" t="s">
        <v>163</v>
      </c>
      <c r="H258" t="s">
        <v>164</v>
      </c>
      <c r="I258" s="31">
        <v>7365568359872</v>
      </c>
      <c r="J258" t="str">
        <f>"0007:" &amp;LEFT('Fakturadresser samt bolag'!$H258,6)&amp;RIGHT('Fakturadresser samt bolag'!$H258,4)</f>
        <v>0007:5568359870</v>
      </c>
      <c r="K258" t="s">
        <v>995</v>
      </c>
      <c r="L258" t="s">
        <v>156</v>
      </c>
      <c r="M258" t="s">
        <v>162</v>
      </c>
      <c r="N258" t="s">
        <v>136</v>
      </c>
    </row>
    <row r="259" spans="1:14" x14ac:dyDescent="0.25">
      <c r="A259" t="str">
        <f>+Sök[[#This Row],[FASTIGHET]]&amp;" - "&amp;Sök[[#This Row],[ADRESS]]</f>
        <v>Nyköpings Bruk 7 Elverket - Kontorshotell: Västra Kvarngatan 62</v>
      </c>
      <c r="B259" t="str">
        <f>+Sök[[#This Row],[ADRESS]]&amp;" - "&amp;Sök[[#This Row],[FASTIGHET]]</f>
        <v>Kontorshotell: Västra Kvarngatan 62 - Nyköpings Bruk 7 Elverket</v>
      </c>
      <c r="C259" t="s">
        <v>669</v>
      </c>
      <c r="D259">
        <v>4040</v>
      </c>
      <c r="E259">
        <v>6065</v>
      </c>
      <c r="F259" t="s">
        <v>670</v>
      </c>
      <c r="G259" t="s">
        <v>163</v>
      </c>
      <c r="H259" t="s">
        <v>164</v>
      </c>
      <c r="I259" s="31">
        <v>7365568359872</v>
      </c>
      <c r="J259" t="str">
        <f>"0007:" &amp;LEFT('Fakturadresser samt bolag'!$H259,6)&amp;RIGHT('Fakturadresser samt bolag'!$H259,4)</f>
        <v>0007:5568359870</v>
      </c>
      <c r="K259" t="s">
        <v>995</v>
      </c>
      <c r="L259" t="s">
        <v>156</v>
      </c>
      <c r="M259" t="s">
        <v>162</v>
      </c>
      <c r="N259" t="s">
        <v>136</v>
      </c>
    </row>
    <row r="260" spans="1:14" x14ac:dyDescent="0.25">
      <c r="A260" t="str">
        <f>+Sök[[#This Row],[FASTIGHET]]&amp;" - "&amp;Sök[[#This Row],[ADRESS]]</f>
        <v>Rotfjärilen 1 First Office - Kontorshotell: Svärmaregatan 3</v>
      </c>
      <c r="B260" t="str">
        <f>+Sök[[#This Row],[ADRESS]]&amp;" - "&amp;Sök[[#This Row],[FASTIGHET]]</f>
        <v>Kontorshotell: Svärmaregatan 3 - Rotfjärilen 1 First Office</v>
      </c>
      <c r="C260" t="s">
        <v>970</v>
      </c>
      <c r="D260">
        <v>4040</v>
      </c>
      <c r="E260">
        <v>6052</v>
      </c>
      <c r="F260" t="s">
        <v>687</v>
      </c>
      <c r="G260" t="s">
        <v>163</v>
      </c>
      <c r="H260" t="s">
        <v>164</v>
      </c>
      <c r="I260" s="31">
        <v>7365568359872</v>
      </c>
      <c r="J260" t="str">
        <f>"0007:" &amp;LEFT('Fakturadresser samt bolag'!$H260,6)&amp;RIGHT('Fakturadresser samt bolag'!$H260,4)</f>
        <v>0007:5568359870</v>
      </c>
      <c r="K260" t="s">
        <v>995</v>
      </c>
      <c r="L260" t="s">
        <v>156</v>
      </c>
      <c r="M260" t="s">
        <v>192</v>
      </c>
      <c r="N260" t="s">
        <v>136</v>
      </c>
    </row>
    <row r="261" spans="1:14" x14ac:dyDescent="0.25">
      <c r="A261" t="str">
        <f>+Sök[[#This Row],[FASTIGHET]]&amp;" - "&amp;Sök[[#This Row],[ADRESS]]</f>
        <v>Sigurd 7 S7 Västerås - Kontorshotell: Sigurdsgatan 23</v>
      </c>
      <c r="B261" t="str">
        <f>+Sök[[#This Row],[ADRESS]]&amp;" - "&amp;Sök[[#This Row],[FASTIGHET]]</f>
        <v>Kontorshotell: Sigurdsgatan 23 - Sigurd 7 S7 Västerås</v>
      </c>
      <c r="C261" t="s">
        <v>702</v>
      </c>
      <c r="D261">
        <v>4040</v>
      </c>
      <c r="E261">
        <v>6020</v>
      </c>
      <c r="F261" t="s">
        <v>703</v>
      </c>
      <c r="G261" t="s">
        <v>163</v>
      </c>
      <c r="H261" t="s">
        <v>164</v>
      </c>
      <c r="I261" s="31">
        <v>7365568359872</v>
      </c>
      <c r="J261" t="str">
        <f>"0007:" &amp;LEFT('Fakturadresser samt bolag'!$H261,6)&amp;RIGHT('Fakturadresser samt bolag'!$H261,4)</f>
        <v>0007:5568359870</v>
      </c>
      <c r="K261" t="s">
        <v>995</v>
      </c>
      <c r="L261" t="s">
        <v>1012</v>
      </c>
      <c r="M261" t="s">
        <v>211</v>
      </c>
      <c r="N261" t="s">
        <v>136</v>
      </c>
    </row>
    <row r="262" spans="1:14" x14ac:dyDescent="0.25">
      <c r="A262" t="str">
        <f>+Sök[[#This Row],[FASTIGHET]]&amp;" - "&amp;Sök[[#This Row],[ADRESS]]</f>
        <v>Stapelbädden 2 Malmö - Kontorshotell: Östra Varvsgatan 2</v>
      </c>
      <c r="B262" t="str">
        <f>+Sök[[#This Row],[ADRESS]]&amp;" - "&amp;Sök[[#This Row],[FASTIGHET]]</f>
        <v>Kontorshotell: Östra Varvsgatan 2 - Stapelbädden 2 Malmö</v>
      </c>
      <c r="C262" t="s">
        <v>724</v>
      </c>
      <c r="D262">
        <v>4040</v>
      </c>
      <c r="E262">
        <v>6039</v>
      </c>
      <c r="F262" t="s">
        <v>725</v>
      </c>
      <c r="G262" t="s">
        <v>163</v>
      </c>
      <c r="H262" t="s">
        <v>164</v>
      </c>
      <c r="I262" s="31">
        <v>7365568359872</v>
      </c>
      <c r="J262" t="str">
        <f>"0007:" &amp;LEFT('Fakturadresser samt bolag'!$H262,6)&amp;RIGHT('Fakturadresser samt bolag'!$H262,4)</f>
        <v>0007:5568359870</v>
      </c>
      <c r="K262" t="s">
        <v>995</v>
      </c>
      <c r="L262" t="s">
        <v>19</v>
      </c>
      <c r="M262" t="s">
        <v>30</v>
      </c>
      <c r="N262" t="s">
        <v>136</v>
      </c>
    </row>
    <row r="263" spans="1:14" x14ac:dyDescent="0.25">
      <c r="A263" t="str">
        <f>+Sök[[#This Row],[FASTIGHET]]&amp;" - "&amp;Sök[[#This Row],[ADRESS]]</f>
        <v>Startboxen 3 Sthlm Norra - Kontorshotell: Vallgatan 5-9</v>
      </c>
      <c r="B263" t="str">
        <f>+Sök[[#This Row],[ADRESS]]&amp;" - "&amp;Sök[[#This Row],[FASTIGHET]]</f>
        <v>Kontorshotell: Vallgatan 5-9 - Startboxen 3 Sthlm Norra</v>
      </c>
      <c r="C263" t="s">
        <v>728</v>
      </c>
      <c r="D263">
        <v>4040</v>
      </c>
      <c r="E263">
        <v>6004</v>
      </c>
      <c r="F263" t="s">
        <v>729</v>
      </c>
      <c r="G263" t="s">
        <v>163</v>
      </c>
      <c r="H263" t="s">
        <v>164</v>
      </c>
      <c r="I263" s="31">
        <v>7365568359872</v>
      </c>
      <c r="J263" t="str">
        <f>"0007:" &amp;LEFT('Fakturadresser samt bolag'!$H263,6)&amp;RIGHT('Fakturadresser samt bolag'!$H263,4)</f>
        <v>0007:5568359870</v>
      </c>
      <c r="K263" t="s">
        <v>995</v>
      </c>
      <c r="L263" t="s">
        <v>1012</v>
      </c>
      <c r="M263" t="s">
        <v>177</v>
      </c>
      <c r="N263" t="s">
        <v>136</v>
      </c>
    </row>
    <row r="264" spans="1:14" x14ac:dyDescent="0.25">
      <c r="A264" t="str">
        <f>+Sök[[#This Row],[FASTIGHET]]&amp;" - "&amp;Sök[[#This Row],[ADRESS]]</f>
        <v>Stenmjölet 1 Sthlm Norra - Kontorshotell: Siktgatan 1, 3</v>
      </c>
      <c r="B264" t="str">
        <f>+Sök[[#This Row],[ADRESS]]&amp;" - "&amp;Sök[[#This Row],[FASTIGHET]]</f>
        <v>Kontorshotell: Siktgatan 1, 3 - Stenmjölet 1 Sthlm Norra</v>
      </c>
      <c r="C264" t="s">
        <v>738</v>
      </c>
      <c r="D264">
        <v>4040</v>
      </c>
      <c r="E264">
        <v>6005</v>
      </c>
      <c r="F264" t="s">
        <v>739</v>
      </c>
      <c r="G264" t="s">
        <v>163</v>
      </c>
      <c r="H264" t="s">
        <v>164</v>
      </c>
      <c r="I264" s="31">
        <v>7365568359872</v>
      </c>
      <c r="J264" t="str">
        <f>"0007:" &amp;LEFT('Fakturadresser samt bolag'!$H264,6)&amp;RIGHT('Fakturadresser samt bolag'!$H264,4)</f>
        <v>0007:5568359870</v>
      </c>
      <c r="K264" t="s">
        <v>995</v>
      </c>
      <c r="L264" t="s">
        <v>1011</v>
      </c>
      <c r="M264" t="s">
        <v>34</v>
      </c>
      <c r="N264" t="s">
        <v>136</v>
      </c>
    </row>
    <row r="265" spans="1:14" x14ac:dyDescent="0.25">
      <c r="A265" t="str">
        <f>+Sök[[#This Row],[FASTIGHET]]&amp;" - "&amp;Sök[[#This Row],[ADRESS]]</f>
        <v>Stjärnan 15, 16 - Kontorshotell: Slottsgatan 114-116</v>
      </c>
      <c r="B265" t="str">
        <f>+Sök[[#This Row],[ADRESS]]&amp;" - "&amp;Sök[[#This Row],[FASTIGHET]]</f>
        <v>Kontorshotell: Slottsgatan 114-116 - Stjärnan 15, 16</v>
      </c>
      <c r="C265" t="s">
        <v>754</v>
      </c>
      <c r="D265">
        <v>4040</v>
      </c>
      <c r="E265">
        <v>6053</v>
      </c>
      <c r="F265" t="s">
        <v>755</v>
      </c>
      <c r="G265" t="s">
        <v>163</v>
      </c>
      <c r="H265" t="s">
        <v>164</v>
      </c>
      <c r="I265" s="31">
        <v>7365568359872</v>
      </c>
      <c r="J265" t="str">
        <f>"0007:" &amp;LEFT('Fakturadresser samt bolag'!$H265,6)&amp;RIGHT('Fakturadresser samt bolag'!$H265,4)</f>
        <v>0007:5568359870</v>
      </c>
      <c r="K265" t="s">
        <v>995</v>
      </c>
      <c r="L265" t="s">
        <v>156</v>
      </c>
      <c r="M265" t="s">
        <v>192</v>
      </c>
      <c r="N265" t="s">
        <v>136</v>
      </c>
    </row>
    <row r="266" spans="1:14" x14ac:dyDescent="0.25">
      <c r="A266" t="str">
        <f>+Sök[[#This Row],[FASTIGHET]]&amp;" - "&amp;Sök[[#This Row],[ADRESS]]</f>
        <v>Travbanan 2 Åby - Kontorshotell: Åbyvägen</v>
      </c>
      <c r="B266" t="str">
        <f>+Sök[[#This Row],[ADRESS]]&amp;" - "&amp;Sök[[#This Row],[FASTIGHET]]</f>
        <v>Kontorshotell: Åbyvägen - Travbanan 2 Åby</v>
      </c>
      <c r="C266" t="s">
        <v>813</v>
      </c>
      <c r="D266">
        <v>4040</v>
      </c>
      <c r="E266">
        <v>6034</v>
      </c>
      <c r="F266" t="s">
        <v>814</v>
      </c>
      <c r="G266" t="s">
        <v>163</v>
      </c>
      <c r="H266" t="s">
        <v>164</v>
      </c>
      <c r="I266" s="31">
        <v>7365568359872</v>
      </c>
      <c r="J266" t="str">
        <f>"0007:" &amp;LEFT('Fakturadresser samt bolag'!$H266,6)&amp;RIGHT('Fakturadresser samt bolag'!$H266,4)</f>
        <v>0007:5568359870</v>
      </c>
      <c r="K266" t="s">
        <v>995</v>
      </c>
      <c r="L266" t="s">
        <v>19</v>
      </c>
      <c r="M266" t="s">
        <v>20</v>
      </c>
      <c r="N266" t="s">
        <v>136</v>
      </c>
    </row>
    <row r="267" spans="1:14" x14ac:dyDescent="0.25">
      <c r="A267" t="str">
        <f>+Sök[[#This Row],[FASTIGHET]]&amp;" - "&amp;Sök[[#This Row],[ADRESS]]</f>
        <v>Ugglum 8:37 84:an Göteborg - Kontorshotell: Göteborgsvägen</v>
      </c>
      <c r="B267" t="str">
        <f>+Sök[[#This Row],[ADRESS]]&amp;" - "&amp;Sök[[#This Row],[FASTIGHET]]</f>
        <v>Kontorshotell: Göteborgsvägen - Ugglum 8:37 84:an Göteborg</v>
      </c>
      <c r="C267" t="s">
        <v>837</v>
      </c>
      <c r="D267">
        <v>4040</v>
      </c>
      <c r="E267">
        <v>6031</v>
      </c>
      <c r="F267" t="s">
        <v>838</v>
      </c>
      <c r="G267" t="s">
        <v>163</v>
      </c>
      <c r="H267" t="s">
        <v>164</v>
      </c>
      <c r="I267" s="31">
        <v>7365568359872</v>
      </c>
      <c r="J267" t="str">
        <f>"0007:" &amp;LEFT('Fakturadresser samt bolag'!$H267,6)&amp;RIGHT('Fakturadresser samt bolag'!$H267,4)</f>
        <v>0007:5568359870</v>
      </c>
      <c r="K267" t="s">
        <v>995</v>
      </c>
      <c r="L267" t="s">
        <v>19</v>
      </c>
      <c r="M267" t="s">
        <v>20</v>
      </c>
      <c r="N267" t="s">
        <v>136</v>
      </c>
    </row>
    <row r="268" spans="1:14" x14ac:dyDescent="0.25">
      <c r="A268" t="str">
        <f>+Sök[[#This Row],[FASTIGHET]]&amp;" - "&amp;Sök[[#This Row],[ADRESS]]</f>
        <v>Ugglum 8:92 Navet Göteborg - Kontorshotell: Göteborgsvägen 74</v>
      </c>
      <c r="B268" t="str">
        <f>+Sök[[#This Row],[ADRESS]]&amp;" - "&amp;Sök[[#This Row],[FASTIGHET]]</f>
        <v>Kontorshotell: Göteborgsvägen 74 - Ugglum 8:92 Navet Göteborg</v>
      </c>
      <c r="C268" t="s">
        <v>843</v>
      </c>
      <c r="D268">
        <v>4040</v>
      </c>
      <c r="E268">
        <v>6032</v>
      </c>
      <c r="F268" t="s">
        <v>844</v>
      </c>
      <c r="G268" t="s">
        <v>163</v>
      </c>
      <c r="H268" t="s">
        <v>164</v>
      </c>
      <c r="I268" s="31">
        <v>7365568359872</v>
      </c>
      <c r="J268" t="str">
        <f>"0007:" &amp;LEFT('Fakturadresser samt bolag'!$H268,6)&amp;RIGHT('Fakturadresser samt bolag'!$H268,4)</f>
        <v>0007:5568359870</v>
      </c>
      <c r="K268" t="s">
        <v>995</v>
      </c>
      <c r="L268" t="s">
        <v>19</v>
      </c>
      <c r="M268" t="s">
        <v>20</v>
      </c>
      <c r="N268" t="s">
        <v>136</v>
      </c>
    </row>
    <row r="269" spans="1:14" x14ac:dyDescent="0.25">
      <c r="A269" t="str">
        <f>+Sök[[#This Row],[FASTIGHET]]&amp;" - "&amp;Sök[[#This Row],[ADRESS]]</f>
        <v>Ugglum 8:92 Sävedalen Göteborg - Kontorshotell: Göteborgsvägen 74</v>
      </c>
      <c r="B269" t="str">
        <f>+Sök[[#This Row],[ADRESS]]&amp;" - "&amp;Sök[[#This Row],[FASTIGHET]]</f>
        <v>Kontorshotell: Göteborgsvägen 74 - Ugglum 8:92 Sävedalen Göteborg</v>
      </c>
      <c r="C269" t="s">
        <v>845</v>
      </c>
      <c r="D269">
        <v>4040</v>
      </c>
      <c r="E269">
        <v>6029</v>
      </c>
      <c r="F269" t="s">
        <v>844</v>
      </c>
      <c r="G269" t="s">
        <v>163</v>
      </c>
      <c r="H269" t="s">
        <v>164</v>
      </c>
      <c r="I269" s="31">
        <v>7365568359872</v>
      </c>
      <c r="J269" t="str">
        <f>"0007:" &amp;LEFT('Fakturadresser samt bolag'!$H269,6)&amp;RIGHT('Fakturadresser samt bolag'!$H269,4)</f>
        <v>0007:5568359870</v>
      </c>
      <c r="K269" t="s">
        <v>995</v>
      </c>
      <c r="L269" t="s">
        <v>19</v>
      </c>
      <c r="M269" t="s">
        <v>20</v>
      </c>
      <c r="N269" t="s">
        <v>136</v>
      </c>
    </row>
    <row r="270" spans="1:14" x14ac:dyDescent="0.25">
      <c r="A270" t="str">
        <f>+Sök[[#This Row],[FASTIGHET]]&amp;" - "&amp;Sök[[#This Row],[ADRESS]]</f>
        <v>Ugglum 9:242 Säveån Göteborg - Kontorshotell: Industrivägen</v>
      </c>
      <c r="B270" t="str">
        <f>+Sök[[#This Row],[ADRESS]]&amp;" - "&amp;Sök[[#This Row],[FASTIGHET]]</f>
        <v>Kontorshotell: Industrivägen - Ugglum 9:242 Säveån Göteborg</v>
      </c>
      <c r="C270" t="s">
        <v>850</v>
      </c>
      <c r="D270">
        <v>4040</v>
      </c>
      <c r="E270">
        <v>6033</v>
      </c>
      <c r="F270" t="s">
        <v>851</v>
      </c>
      <c r="G270" t="s">
        <v>163</v>
      </c>
      <c r="H270" t="s">
        <v>164</v>
      </c>
      <c r="I270" s="31">
        <v>7365568359872</v>
      </c>
      <c r="J270" t="str">
        <f>"0007:" &amp;LEFT('Fakturadresser samt bolag'!$H270,6)&amp;RIGHT('Fakturadresser samt bolag'!$H270,4)</f>
        <v>0007:5568359870</v>
      </c>
      <c r="K270" t="s">
        <v>995</v>
      </c>
      <c r="L270" t="s">
        <v>19</v>
      </c>
      <c r="M270" t="s">
        <v>20</v>
      </c>
      <c r="N270" t="s">
        <v>136</v>
      </c>
    </row>
    <row r="271" spans="1:14" x14ac:dyDescent="0.25">
      <c r="A271" t="str">
        <f>+Sök[[#This Row],[FASTIGHET]]&amp;" - "&amp;Sök[[#This Row],[ADRESS]]</f>
        <v>Västerbotten 11 Mobilia Malmö - Kontorshotell: Fosievägen 6</v>
      </c>
      <c r="B271" t="str">
        <f>+Sök[[#This Row],[ADRESS]]&amp;" - "&amp;Sök[[#This Row],[FASTIGHET]]</f>
        <v>Kontorshotell: Fosievägen 6 - Västerbotten 11 Mobilia Malmö</v>
      </c>
      <c r="C271" t="s">
        <v>892</v>
      </c>
      <c r="D271">
        <v>4040</v>
      </c>
      <c r="E271">
        <v>6037</v>
      </c>
      <c r="F271" t="s">
        <v>893</v>
      </c>
      <c r="G271" t="s">
        <v>163</v>
      </c>
      <c r="H271" t="s">
        <v>164</v>
      </c>
      <c r="I271" s="31">
        <v>7365568359872</v>
      </c>
      <c r="J271" t="str">
        <f>"0007:" &amp;LEFT('Fakturadresser samt bolag'!$H271,6)&amp;RIGHT('Fakturadresser samt bolag'!$H271,4)</f>
        <v>0007:5568359870</v>
      </c>
      <c r="K271" t="s">
        <v>995</v>
      </c>
      <c r="L271" t="s">
        <v>19</v>
      </c>
      <c r="M271" t="s">
        <v>30</v>
      </c>
      <c r="N271" t="s">
        <v>136</v>
      </c>
    </row>
    <row r="272" spans="1:14" x14ac:dyDescent="0.25">
      <c r="A272" t="str">
        <f>+Sök[[#This Row],[FASTIGHET]]&amp;" - "&amp;Sök[[#This Row],[ADRESS]]</f>
        <v>Västerbotten 9 Dalaplan Malmö - Kontorshotell: Ystadvägen 17</v>
      </c>
      <c r="B272" t="str">
        <f>+Sök[[#This Row],[ADRESS]]&amp;" - "&amp;Sök[[#This Row],[FASTIGHET]]</f>
        <v>Kontorshotell: Ystadvägen 17 - Västerbotten 9 Dalaplan Malmö</v>
      </c>
      <c r="C272" t="s">
        <v>898</v>
      </c>
      <c r="D272">
        <v>4040</v>
      </c>
      <c r="E272">
        <v>6038</v>
      </c>
      <c r="F272" t="s">
        <v>899</v>
      </c>
      <c r="G272" t="s">
        <v>163</v>
      </c>
      <c r="H272" t="s">
        <v>164</v>
      </c>
      <c r="I272" s="31">
        <v>7365568359872</v>
      </c>
      <c r="J272" t="str">
        <f>"0007:" &amp;LEFT('Fakturadresser samt bolag'!$H272,6)&amp;RIGHT('Fakturadresser samt bolag'!$H272,4)</f>
        <v>0007:5568359870</v>
      </c>
      <c r="K272" t="s">
        <v>995</v>
      </c>
      <c r="L272" t="s">
        <v>19</v>
      </c>
      <c r="M272" t="s">
        <v>30</v>
      </c>
      <c r="N272" t="s">
        <v>136</v>
      </c>
    </row>
    <row r="273" spans="1:14" x14ac:dyDescent="0.25">
      <c r="A273" t="str">
        <f>+Sök[[#This Row],[FASTIGHET]]&amp;" - "&amp;Sök[[#This Row],[ADRESS]]</f>
        <v>Växellådan 1 Sthlm Norra - Kontorshotell: Enhagsvägen 7</v>
      </c>
      <c r="B273" t="str">
        <f>+Sök[[#This Row],[ADRESS]]&amp;" - "&amp;Sök[[#This Row],[FASTIGHET]]</f>
        <v>Kontorshotell: Enhagsvägen 7 - Växellådan 1 Sthlm Norra</v>
      </c>
      <c r="C273" t="s">
        <v>904</v>
      </c>
      <c r="D273">
        <v>4040</v>
      </c>
      <c r="E273">
        <v>6006</v>
      </c>
      <c r="F273" t="s">
        <v>905</v>
      </c>
      <c r="G273" t="s">
        <v>163</v>
      </c>
      <c r="H273" t="s">
        <v>164</v>
      </c>
      <c r="I273" s="31">
        <v>7365568359872</v>
      </c>
      <c r="J273" t="str">
        <f>"0007:" &amp;LEFT('Fakturadresser samt bolag'!$H273,6)&amp;RIGHT('Fakturadresser samt bolag'!$H273,4)</f>
        <v>0007:5568359870</v>
      </c>
      <c r="K273" t="s">
        <v>995</v>
      </c>
      <c r="L273" t="s">
        <v>1011</v>
      </c>
      <c r="M273" t="s">
        <v>36</v>
      </c>
      <c r="N273" t="s">
        <v>136</v>
      </c>
    </row>
    <row r="274" spans="1:14" x14ac:dyDescent="0.25">
      <c r="A274" t="str">
        <f>+Sök[[#This Row],[FASTIGHET]]&amp;" - "&amp;Sök[[#This Row],[ADRESS]]</f>
        <v>Stenmjölet 1 - Siktgatan 1, 3</v>
      </c>
      <c r="B274" t="str">
        <f>+Sök[[#This Row],[ADRESS]]&amp;" - "&amp;Sök[[#This Row],[FASTIGHET]]</f>
        <v>Siktgatan 1, 3 - Stenmjölet 1</v>
      </c>
      <c r="C274" t="s">
        <v>734</v>
      </c>
      <c r="D274">
        <v>4041</v>
      </c>
      <c r="E274">
        <v>3620</v>
      </c>
      <c r="F274" t="s">
        <v>735</v>
      </c>
      <c r="G274" t="s">
        <v>736</v>
      </c>
      <c r="H274" t="s">
        <v>737</v>
      </c>
      <c r="I274" s="31">
        <v>7365567388811</v>
      </c>
      <c r="J274" t="str">
        <f>"0007:" &amp;LEFT('Fakturadresser samt bolag'!$H274,6)&amp;RIGHT('Fakturadresser samt bolag'!$H274,4)</f>
        <v>0007:5567388813</v>
      </c>
      <c r="K274" t="s">
        <v>995</v>
      </c>
      <c r="L274" t="s">
        <v>1011</v>
      </c>
      <c r="M274" t="s">
        <v>467</v>
      </c>
      <c r="N274" t="s">
        <v>136</v>
      </c>
    </row>
    <row r="275" spans="1:14" x14ac:dyDescent="0.25">
      <c r="A275" t="str">
        <f>+Sök[[#This Row],[FASTIGHET]]&amp;" - "&amp;Sök[[#This Row],[ADRESS]]</f>
        <v>Stenmjölet 2 - Siktgatan 3A-3B</v>
      </c>
      <c r="B275" t="str">
        <f>+Sök[[#This Row],[ADRESS]]&amp;" - "&amp;Sök[[#This Row],[FASTIGHET]]</f>
        <v>Siktgatan 3A-3B - Stenmjölet 2</v>
      </c>
      <c r="C275" t="s">
        <v>740</v>
      </c>
      <c r="D275">
        <v>4041</v>
      </c>
      <c r="E275">
        <v>3621</v>
      </c>
      <c r="F275" t="s">
        <v>741</v>
      </c>
      <c r="G275" t="s">
        <v>736</v>
      </c>
      <c r="H275" t="s">
        <v>737</v>
      </c>
      <c r="I275" s="31">
        <v>7365567388811</v>
      </c>
      <c r="J275" t="str">
        <f>"0007:" &amp;LEFT('Fakturadresser samt bolag'!$H275,6)&amp;RIGHT('Fakturadresser samt bolag'!$H275,4)</f>
        <v>0007:5567388813</v>
      </c>
      <c r="K275" t="s">
        <v>995</v>
      </c>
      <c r="L275" t="s">
        <v>1011</v>
      </c>
      <c r="M275" t="s">
        <v>467</v>
      </c>
      <c r="N275" t="s">
        <v>136</v>
      </c>
    </row>
    <row r="276" spans="1:14" x14ac:dyDescent="0.25">
      <c r="A276" t="str">
        <f>+Sök[[#This Row],[FASTIGHET]]&amp;" - "&amp;Sök[[#This Row],[ADRESS]]</f>
        <v>Tränsbettet 2 - Travbanegatan 4</v>
      </c>
      <c r="B276" t="str">
        <f>+Sök[[#This Row],[ADRESS]]&amp;" - "&amp;Sök[[#This Row],[FASTIGHET]]</f>
        <v>Travbanegatan 4 - Tränsbettet 2</v>
      </c>
      <c r="C276" t="s">
        <v>821</v>
      </c>
      <c r="D276">
        <v>4044</v>
      </c>
      <c r="E276">
        <v>3632</v>
      </c>
      <c r="F276" t="s">
        <v>822</v>
      </c>
      <c r="G276" t="s">
        <v>823</v>
      </c>
      <c r="H276" t="s">
        <v>824</v>
      </c>
      <c r="I276" s="31">
        <v>7365565181100</v>
      </c>
      <c r="J276" t="str">
        <f>"0007:" &amp;LEFT('Fakturadresser samt bolag'!$H276,6)&amp;RIGHT('Fakturadresser samt bolag'!$H276,4)</f>
        <v>0007:5565181103</v>
      </c>
      <c r="K276" t="s">
        <v>995</v>
      </c>
      <c r="L276" t="s">
        <v>19</v>
      </c>
      <c r="M276" t="s">
        <v>30</v>
      </c>
      <c r="N276" t="s">
        <v>136</v>
      </c>
    </row>
    <row r="277" spans="1:14" x14ac:dyDescent="0.25">
      <c r="A277" t="str">
        <f>+Sök[[#This Row],[FASTIGHET]]&amp;" - "&amp;Sök[[#This Row],[ADRESS]]</f>
        <v>Törnrosen 4 - Flöjelbergsgatan 14 C</v>
      </c>
      <c r="B277" t="str">
        <f>+Sök[[#This Row],[ADRESS]]&amp;" - "&amp;Sök[[#This Row],[FASTIGHET]]</f>
        <v>Flöjelbergsgatan 14 C - Törnrosen 4</v>
      </c>
      <c r="C277" t="s">
        <v>825</v>
      </c>
      <c r="D277">
        <v>4046</v>
      </c>
      <c r="E277">
        <v>3641</v>
      </c>
      <c r="F277" t="s">
        <v>826</v>
      </c>
      <c r="G277" t="s">
        <v>827</v>
      </c>
      <c r="H277" t="s">
        <v>828</v>
      </c>
      <c r="I277" s="31">
        <v>7369165605226</v>
      </c>
      <c r="J277" t="str">
        <f>"0007:" &amp;LEFT('Fakturadresser samt bolag'!$H277,6)&amp;RIGHT('Fakturadresser samt bolag'!$H277,4)</f>
        <v>0007:9165605222</v>
      </c>
      <c r="K277" t="s">
        <v>995</v>
      </c>
      <c r="L277" t="s">
        <v>19</v>
      </c>
      <c r="M277" t="s">
        <v>60</v>
      </c>
      <c r="N277" t="s">
        <v>136</v>
      </c>
    </row>
    <row r="278" spans="1:14" x14ac:dyDescent="0.25">
      <c r="A278" t="str">
        <f>+Sök[[#This Row],[FASTIGHET]]&amp;" - "&amp;Sök[[#This Row],[ADRESS]]</f>
        <v>Sävenäs 170:13 - von Utfallsgatan 16 A</v>
      </c>
      <c r="B278" t="str">
        <f>+Sök[[#This Row],[ADRESS]]&amp;" - "&amp;Sök[[#This Row],[FASTIGHET]]</f>
        <v>von Utfallsgatan 16 A - Sävenäs 170:13</v>
      </c>
      <c r="C278" t="s">
        <v>786</v>
      </c>
      <c r="D278">
        <v>4054</v>
      </c>
      <c r="E278">
        <v>3682</v>
      </c>
      <c r="F278" t="s">
        <v>787</v>
      </c>
      <c r="G278" t="s">
        <v>788</v>
      </c>
      <c r="H278" t="s">
        <v>789</v>
      </c>
      <c r="I278" s="31">
        <v>7369696117762</v>
      </c>
      <c r="J278" t="str">
        <f>"0007:" &amp;LEFT('Fakturadresser samt bolag'!$H278,6)&amp;RIGHT('Fakturadresser samt bolag'!$H278,4)</f>
        <v>0007:9696117762</v>
      </c>
      <c r="K278" t="s">
        <v>995</v>
      </c>
      <c r="L278" t="s">
        <v>19</v>
      </c>
      <c r="M278" t="s">
        <v>20</v>
      </c>
      <c r="N278" t="s">
        <v>136</v>
      </c>
    </row>
    <row r="279" spans="1:14" x14ac:dyDescent="0.25">
      <c r="A279" t="str">
        <f>+Sök[[#This Row],[FASTIGHET]]&amp;" - "&amp;Sök[[#This Row],[ADRESS]]</f>
        <v>Gamlestaden 39:13 - Slakthusgatan 8</v>
      </c>
      <c r="B279" t="str">
        <f>+Sök[[#This Row],[ADRESS]]&amp;" - "&amp;Sök[[#This Row],[FASTIGHET]]</f>
        <v>Slakthusgatan 8 - Gamlestaden 39:13</v>
      </c>
      <c r="C279" t="s">
        <v>329</v>
      </c>
      <c r="D279">
        <v>4063</v>
      </c>
      <c r="E279">
        <v>3699</v>
      </c>
      <c r="F279" t="s">
        <v>330</v>
      </c>
      <c r="G279" t="s">
        <v>331</v>
      </c>
      <c r="H279" t="s">
        <v>332</v>
      </c>
      <c r="I279" s="31">
        <v>7369168392482</v>
      </c>
      <c r="J279" t="str">
        <f>"0007:" &amp;LEFT('Fakturadresser samt bolag'!$H279,6)&amp;RIGHT('Fakturadresser samt bolag'!$H279,4)</f>
        <v>0007:9168392489</v>
      </c>
      <c r="K279" t="s">
        <v>995</v>
      </c>
      <c r="L279" t="s">
        <v>19</v>
      </c>
      <c r="M279" t="s">
        <v>20</v>
      </c>
      <c r="N279" t="s">
        <v>136</v>
      </c>
    </row>
    <row r="280" spans="1:14" x14ac:dyDescent="0.25">
      <c r="A280" t="str">
        <f>+Sök[[#This Row],[FASTIGHET]]&amp;" - "&amp;Sök[[#This Row],[ADRESS]]</f>
        <v>Åby projekt - Åby Arenaväg</v>
      </c>
      <c r="B280" t="str">
        <f>+Sök[[#This Row],[ADRESS]]&amp;" - "&amp;Sök[[#This Row],[FASTIGHET]]</f>
        <v>Åby Arenaväg - Åby projekt</v>
      </c>
      <c r="C280" t="s">
        <v>906</v>
      </c>
      <c r="D280">
        <v>4068</v>
      </c>
      <c r="E280">
        <v>3076</v>
      </c>
      <c r="F280" t="s">
        <v>907</v>
      </c>
      <c r="G280" t="s">
        <v>999</v>
      </c>
      <c r="H280" t="s">
        <v>908</v>
      </c>
      <c r="I280" s="31">
        <v>7365591012164</v>
      </c>
      <c r="J280" t="str">
        <f>"0007:" &amp;LEFT('Fakturadresser samt bolag'!$H280,6)&amp;RIGHT('Fakturadresser samt bolag'!$H280,4)</f>
        <v>0007:5591012165</v>
      </c>
      <c r="K280" t="s">
        <v>995</v>
      </c>
      <c r="L280" t="s">
        <v>19</v>
      </c>
      <c r="M280" t="s">
        <v>60</v>
      </c>
      <c r="N280" t="s">
        <v>136</v>
      </c>
    </row>
    <row r="281" spans="1:14" x14ac:dyDescent="0.25">
      <c r="A281" t="str">
        <f>+Sök[[#This Row],[FASTIGHET]]&amp;" - "&amp;Sök[[#This Row],[ADRESS]]</f>
        <v>Gemensamt Corem Parkering - Saknas</v>
      </c>
      <c r="B281" t="str">
        <f>+Sök[[#This Row],[ADRESS]]&amp;" - "&amp;Sök[[#This Row],[FASTIGHET]]</f>
        <v>Saknas - Gemensamt Corem Parkering</v>
      </c>
      <c r="C281" t="s">
        <v>945</v>
      </c>
      <c r="D281">
        <v>4080</v>
      </c>
      <c r="E281">
        <v>322</v>
      </c>
      <c r="F281" t="s">
        <v>920</v>
      </c>
      <c r="G281" t="s">
        <v>946</v>
      </c>
      <c r="H281" t="s">
        <v>947</v>
      </c>
      <c r="I281" s="31">
        <v>7365592085440</v>
      </c>
      <c r="J281" t="str">
        <f>"0007:" &amp;LEFT('Fakturadresser samt bolag'!$H281,6)&amp;RIGHT('Fakturadresser samt bolag'!$H281,4)</f>
        <v>0007:5592085442</v>
      </c>
      <c r="K281" t="s">
        <v>995</v>
      </c>
      <c r="L281"/>
      <c r="N281" t="s">
        <v>136</v>
      </c>
    </row>
    <row r="282" spans="1:14" x14ac:dyDescent="0.25">
      <c r="A282" t="str">
        <f>+Sök[[#This Row],[FASTIGHET]]&amp;" - "&amp;Sök[[#This Row],[ADRESS]]</f>
        <v>Vestalen 8 - Rademachergatan 27</v>
      </c>
      <c r="B282" t="str">
        <f>+Sök[[#This Row],[ADRESS]]&amp;" - "&amp;Sök[[#This Row],[FASTIGHET]]</f>
        <v>Rademachergatan 27 - Vestalen 8</v>
      </c>
      <c r="C282" t="s">
        <v>948</v>
      </c>
      <c r="D282">
        <v>4081</v>
      </c>
      <c r="E282">
        <v>6640</v>
      </c>
      <c r="F282" t="s">
        <v>949</v>
      </c>
      <c r="G282" t="s">
        <v>950</v>
      </c>
      <c r="H282" t="s">
        <v>951</v>
      </c>
      <c r="I282" s="31">
        <v>7365592055528</v>
      </c>
      <c r="J282" t="str">
        <f>"0007:" &amp;LEFT('Fakturadresser samt bolag'!$H282,6)&amp;RIGHT('Fakturadresser samt bolag'!$H282,4)</f>
        <v>0007:5592055528</v>
      </c>
      <c r="K282" t="s">
        <v>995</v>
      </c>
      <c r="L282" t="s">
        <v>1012</v>
      </c>
      <c r="M282" t="s">
        <v>864</v>
      </c>
      <c r="N282" t="s">
        <v>136</v>
      </c>
    </row>
    <row r="283" spans="1:14" x14ac:dyDescent="0.25">
      <c r="A283" t="str">
        <f>+Sök[[#This Row],[FASTIGHET]]&amp;" - "&amp;Sök[[#This Row],[ADRESS]]</f>
        <v>Gotland Visby S:ta Maria 37 - Visby, Gotland</v>
      </c>
      <c r="B283" t="str">
        <f>+Sök[[#This Row],[ADRESS]]&amp;" - "&amp;Sök[[#This Row],[FASTIGHET]]</f>
        <v>Visby, Gotland - Gotland Visby S:ta Maria 37</v>
      </c>
      <c r="C283" t="s">
        <v>368</v>
      </c>
      <c r="D283">
        <v>4082</v>
      </c>
      <c r="E283">
        <v>3400</v>
      </c>
      <c r="F283" t="s">
        <v>369</v>
      </c>
      <c r="G283" t="s">
        <v>370</v>
      </c>
      <c r="H283" t="s">
        <v>371</v>
      </c>
      <c r="I283" s="31">
        <v>7365568918802</v>
      </c>
      <c r="J283" t="str">
        <f>"0007:" &amp;LEFT('Fakturadresser samt bolag'!$H283,6)&amp;RIGHT('Fakturadresser samt bolag'!$H283,4)</f>
        <v>0007:5568918808</v>
      </c>
      <c r="K283" t="s">
        <v>995</v>
      </c>
      <c r="L283" t="s">
        <v>1011</v>
      </c>
      <c r="M283" t="s">
        <v>372</v>
      </c>
      <c r="N283" t="s">
        <v>136</v>
      </c>
    </row>
    <row r="284" spans="1:14" x14ac:dyDescent="0.25">
      <c r="A284" t="str">
        <f>+Sök[[#This Row],[FASTIGHET]]&amp;" - "&amp;Sök[[#This Row],[ADRESS]]</f>
        <v>Sandhagen 8 - Rökerigatan 21</v>
      </c>
      <c r="B284" t="str">
        <f>+Sök[[#This Row],[ADRESS]]&amp;" - "&amp;Sök[[#This Row],[FASTIGHET]]</f>
        <v>Rökerigatan 21 - Sandhagen 8</v>
      </c>
      <c r="C284" t="s">
        <v>692</v>
      </c>
      <c r="D284">
        <v>4140</v>
      </c>
      <c r="E284">
        <v>3394</v>
      </c>
      <c r="F284" t="s">
        <v>693</v>
      </c>
      <c r="G284" t="s">
        <v>694</v>
      </c>
      <c r="H284" t="s">
        <v>695</v>
      </c>
      <c r="I284" s="31">
        <v>7365592777598</v>
      </c>
      <c r="J284" t="str">
        <f>"0007:" &amp;LEFT('Fakturadresser samt bolag'!$H284,6)&amp;RIGHT('Fakturadresser samt bolag'!$H284,4)</f>
        <v>0007:5592777592</v>
      </c>
      <c r="K284" t="s">
        <v>995</v>
      </c>
      <c r="L284" t="s">
        <v>1011</v>
      </c>
      <c r="M284" t="s">
        <v>182</v>
      </c>
      <c r="N284" t="s">
        <v>136</v>
      </c>
    </row>
    <row r="285" spans="1:14" x14ac:dyDescent="0.25">
      <c r="A285" t="str">
        <f>+Sök[[#This Row],[FASTIGHET]]&amp;" - "&amp;Sök[[#This Row],[ADRESS]]</f>
        <v>Stapelbädden 2 - Östra Varvsgatan 2</v>
      </c>
      <c r="B285" t="str">
        <f>+Sök[[#This Row],[ADRESS]]&amp;" - "&amp;Sök[[#This Row],[FASTIGHET]]</f>
        <v>Östra Varvsgatan 2 - Stapelbädden 2</v>
      </c>
      <c r="C285" t="s">
        <v>720</v>
      </c>
      <c r="D285">
        <v>4147</v>
      </c>
      <c r="E285">
        <v>3380</v>
      </c>
      <c r="F285" t="s">
        <v>721</v>
      </c>
      <c r="G285" t="s">
        <v>722</v>
      </c>
      <c r="H285" t="s">
        <v>723</v>
      </c>
      <c r="I285" s="31">
        <v>7365566554262</v>
      </c>
      <c r="J285" t="str">
        <f>"0007:" &amp;LEFT('Fakturadresser samt bolag'!$H285,6)&amp;RIGHT('Fakturadresser samt bolag'!$H285,4)</f>
        <v>0007:5566554266</v>
      </c>
      <c r="K285" t="s">
        <v>995</v>
      </c>
      <c r="L285" t="s">
        <v>19</v>
      </c>
      <c r="M285" t="s">
        <v>30</v>
      </c>
      <c r="N285" t="s">
        <v>136</v>
      </c>
    </row>
    <row r="286" spans="1:14" x14ac:dyDescent="0.25">
      <c r="A286" t="str">
        <f>+Sök[[#This Row],[FASTIGHET]]&amp;" - "&amp;Sök[[#This Row],[ADRESS]]</f>
        <v>Stapelbädden 4 - Östra Varvsgatan 4</v>
      </c>
      <c r="B286" t="str">
        <f>+Sök[[#This Row],[ADRESS]]&amp;" - "&amp;Sök[[#This Row],[FASTIGHET]]</f>
        <v>Östra Varvsgatan 4 - Stapelbädden 4</v>
      </c>
      <c r="C286" t="s">
        <v>726</v>
      </c>
      <c r="D286">
        <v>4147</v>
      </c>
      <c r="E286">
        <v>3386</v>
      </c>
      <c r="F286" t="s">
        <v>727</v>
      </c>
      <c r="G286" t="s">
        <v>722</v>
      </c>
      <c r="H286" t="s">
        <v>723</v>
      </c>
      <c r="I286" s="31">
        <v>7365566554262</v>
      </c>
      <c r="J286" t="str">
        <f>"0007:" &amp;LEFT('Fakturadresser samt bolag'!$H286,6)&amp;RIGHT('Fakturadresser samt bolag'!$H286,4)</f>
        <v>0007:5566554266</v>
      </c>
      <c r="K286" t="s">
        <v>995</v>
      </c>
      <c r="L286" t="s">
        <v>19</v>
      </c>
      <c r="M286" t="s">
        <v>30</v>
      </c>
      <c r="N286" t="s">
        <v>136</v>
      </c>
    </row>
    <row r="287" spans="1:14" x14ac:dyDescent="0.25">
      <c r="A287" t="str">
        <f>+Sök[[#This Row],[FASTIGHET]]&amp;" - "&amp;Sök[[#This Row],[ADRESS]]</f>
        <v>Lund Sankt Clemens 8 - Stora Södergatan 2</v>
      </c>
      <c r="B287" t="str">
        <f>+Sök[[#This Row],[ADRESS]]&amp;" - "&amp;Sök[[#This Row],[FASTIGHET]]</f>
        <v>Stora Södergatan 2 - Lund Sankt Clemens 8</v>
      </c>
      <c r="C287" t="s">
        <v>576</v>
      </c>
      <c r="D287">
        <v>4148</v>
      </c>
      <c r="E287">
        <v>3390</v>
      </c>
      <c r="F287" t="s">
        <v>577</v>
      </c>
      <c r="G287" t="s">
        <v>578</v>
      </c>
      <c r="H287" t="s">
        <v>579</v>
      </c>
      <c r="I287" s="31">
        <v>7365567946103</v>
      </c>
      <c r="J287" t="str">
        <f>"0007:" &amp;LEFT('Fakturadresser samt bolag'!$H287,6)&amp;RIGHT('Fakturadresser samt bolag'!$H287,4)</f>
        <v>0007:5567946107</v>
      </c>
      <c r="K287" t="s">
        <v>995</v>
      </c>
      <c r="L287" t="s">
        <v>19</v>
      </c>
      <c r="M287" t="s">
        <v>575</v>
      </c>
      <c r="N287" t="s">
        <v>136</v>
      </c>
    </row>
    <row r="288" spans="1:14" x14ac:dyDescent="0.25">
      <c r="A288" t="str">
        <f>+Sök[[#This Row],[FASTIGHET]]&amp;" - "&amp;Sök[[#This Row],[ADRESS]]</f>
        <v>Lund Harven 2 - Traktorvägen 14</v>
      </c>
      <c r="B288" t="str">
        <f>+Sök[[#This Row],[ADRESS]]&amp;" - "&amp;Sök[[#This Row],[FASTIGHET]]</f>
        <v>Traktorvägen 14 - Lund Harven 2</v>
      </c>
      <c r="C288" t="s">
        <v>571</v>
      </c>
      <c r="D288">
        <v>4150</v>
      </c>
      <c r="E288">
        <v>3393</v>
      </c>
      <c r="F288" t="s">
        <v>572</v>
      </c>
      <c r="G288" t="s">
        <v>573</v>
      </c>
      <c r="H288" t="s">
        <v>574</v>
      </c>
      <c r="I288" s="31">
        <v>7365592910902</v>
      </c>
      <c r="J288" t="str">
        <f>"0007:" &amp;LEFT('Fakturadresser samt bolag'!$H288,6)&amp;RIGHT('Fakturadresser samt bolag'!$H288,4)</f>
        <v>0007:5592910904</v>
      </c>
      <c r="K288" t="s">
        <v>995</v>
      </c>
      <c r="L288" t="s">
        <v>19</v>
      </c>
      <c r="M288" t="s">
        <v>575</v>
      </c>
      <c r="N288" t="s">
        <v>136</v>
      </c>
    </row>
    <row r="289" spans="1:14" x14ac:dyDescent="0.25">
      <c r="A289" t="str">
        <f>+Sök[[#This Row],[FASTIGHET]]&amp;" - "&amp;Sök[[#This Row],[ADRESS]]</f>
        <v>Ugglum 9:242 - Industrivägen 2, 4, 6, 51, 53, 55, 57</v>
      </c>
      <c r="B289" t="str">
        <f>+Sök[[#This Row],[ADRESS]]&amp;" - "&amp;Sök[[#This Row],[FASTIGHET]]</f>
        <v>Industrivägen 2, 4, 6, 51, 53, 55, 57 - Ugglum 9:242</v>
      </c>
      <c r="C289" t="s">
        <v>846</v>
      </c>
      <c r="D289">
        <v>4151</v>
      </c>
      <c r="E289">
        <v>3675</v>
      </c>
      <c r="F289" t="s">
        <v>847</v>
      </c>
      <c r="G289" t="s">
        <v>848</v>
      </c>
      <c r="H289" t="s">
        <v>849</v>
      </c>
      <c r="I289" s="31">
        <v>7365567035531</v>
      </c>
      <c r="J289" t="str">
        <f>"0007:" &amp;LEFT('Fakturadresser samt bolag'!$H289,6)&amp;RIGHT('Fakturadresser samt bolag'!$H289,4)</f>
        <v>0007:5567035539</v>
      </c>
      <c r="K289" t="s">
        <v>995</v>
      </c>
      <c r="L289" t="s">
        <v>19</v>
      </c>
      <c r="M289" t="s">
        <v>624</v>
      </c>
      <c r="N289" t="s">
        <v>136</v>
      </c>
    </row>
    <row r="290" spans="1:14" x14ac:dyDescent="0.25">
      <c r="A290" t="str">
        <f>+Sök[[#This Row],[FASTIGHET]]&amp;" - "&amp;Sök[[#This Row],[ADRESS]]</f>
        <v>Gemensamt Big Pink - Saknas</v>
      </c>
      <c r="B290" t="str">
        <f>+Sök[[#This Row],[ADRESS]]&amp;" - "&amp;Sök[[#This Row],[FASTIGHET]]</f>
        <v>Saknas - Gemensamt Big Pink</v>
      </c>
      <c r="C290" t="s">
        <v>952</v>
      </c>
      <c r="D290">
        <v>4152</v>
      </c>
      <c r="E290">
        <v>303</v>
      </c>
      <c r="F290" t="s">
        <v>920</v>
      </c>
      <c r="G290" t="s">
        <v>953</v>
      </c>
      <c r="H290" t="s">
        <v>954</v>
      </c>
      <c r="I290" s="31">
        <v>7365561771299</v>
      </c>
      <c r="J290" t="str">
        <f>"0007:" &amp;LEFT('Fakturadresser samt bolag'!$H290,6)&amp;RIGHT('Fakturadresser samt bolag'!$H290,4)</f>
        <v>0007:5561771295</v>
      </c>
      <c r="K290" t="s">
        <v>995</v>
      </c>
      <c r="L290"/>
      <c r="N290" t="s">
        <v>136</v>
      </c>
    </row>
    <row r="291" spans="1:14" x14ac:dyDescent="0.25">
      <c r="A291" t="str">
        <f>+Sök[[#This Row],[FASTIGHET]]&amp;" - "&amp;Sök[[#This Row],[ADRESS]]</f>
        <v>Lagerh Gamlestaden, Göteborg - Saknas</v>
      </c>
      <c r="B291" t="str">
        <f>+Sök[[#This Row],[ADRESS]]&amp;" - "&amp;Sök[[#This Row],[FASTIGHET]]</f>
        <v>Saknas - Lagerh Gamlestaden, Göteborg</v>
      </c>
      <c r="C291" t="s">
        <v>955</v>
      </c>
      <c r="D291">
        <v>4152</v>
      </c>
      <c r="E291">
        <v>3698</v>
      </c>
      <c r="F291" t="s">
        <v>920</v>
      </c>
      <c r="G291" t="s">
        <v>953</v>
      </c>
      <c r="H291" t="s">
        <v>954</v>
      </c>
      <c r="I291" s="31">
        <v>7365561771299</v>
      </c>
      <c r="J291" t="str">
        <f>"0007:" &amp;LEFT('Fakturadresser samt bolag'!$H291,6)&amp;RIGHT('Fakturadresser samt bolag'!$H291,4)</f>
        <v>0007:5561771295</v>
      </c>
      <c r="K291" t="s">
        <v>995</v>
      </c>
      <c r="L291" t="s">
        <v>19</v>
      </c>
      <c r="M291" t="s">
        <v>20</v>
      </c>
      <c r="N291" t="s">
        <v>136</v>
      </c>
    </row>
    <row r="292" spans="1:14" x14ac:dyDescent="0.25">
      <c r="A292" t="str">
        <f>+Sök[[#This Row],[FASTIGHET]]&amp;" - "&amp;Sök[[#This Row],[ADRESS]]</f>
        <v>Lagerh Kondensat 1, Norrköping - Saknas</v>
      </c>
      <c r="B292" t="str">
        <f>+Sök[[#This Row],[ADRESS]]&amp;" - "&amp;Sök[[#This Row],[FASTIGHET]]</f>
        <v>Saknas - Lagerh Kondensat 1, Norrköping</v>
      </c>
      <c r="C292" t="s">
        <v>956</v>
      </c>
      <c r="D292">
        <v>4152</v>
      </c>
      <c r="E292">
        <v>8001</v>
      </c>
      <c r="F292" t="s">
        <v>920</v>
      </c>
      <c r="G292" t="s">
        <v>953</v>
      </c>
      <c r="H292" t="s">
        <v>954</v>
      </c>
      <c r="I292" s="31">
        <v>7365561771299</v>
      </c>
      <c r="J292" t="str">
        <f>"0007:" &amp;LEFT('Fakturadresser samt bolag'!$H292,6)&amp;RIGHT('Fakturadresser samt bolag'!$H292,4)</f>
        <v>0007:5561771295</v>
      </c>
      <c r="K292" t="s">
        <v>995</v>
      </c>
      <c r="L292" t="s">
        <v>156</v>
      </c>
      <c r="M292" t="s">
        <v>192</v>
      </c>
      <c r="N292" t="s">
        <v>136</v>
      </c>
    </row>
    <row r="293" spans="1:14" x14ac:dyDescent="0.25">
      <c r="A293" t="str">
        <f>+Sök[[#This Row],[FASTIGHET]]&amp;" - "&amp;Sök[[#This Row],[ADRESS]]</f>
        <v>Lagerh Navbössan 1, Linköping - Saknas</v>
      </c>
      <c r="B293" t="str">
        <f>+Sök[[#This Row],[ADRESS]]&amp;" - "&amp;Sök[[#This Row],[FASTIGHET]]</f>
        <v>Saknas - Lagerh Navbössan 1, Linköping</v>
      </c>
      <c r="C293" t="s">
        <v>957</v>
      </c>
      <c r="D293">
        <v>4152</v>
      </c>
      <c r="E293">
        <v>8004</v>
      </c>
      <c r="F293" t="s">
        <v>920</v>
      </c>
      <c r="G293" t="s">
        <v>953</v>
      </c>
      <c r="H293" t="s">
        <v>954</v>
      </c>
      <c r="I293" s="31">
        <v>7365561771299</v>
      </c>
      <c r="J293" t="str">
        <f>"0007:" &amp;LEFT('Fakturadresser samt bolag'!$H293,6)&amp;RIGHT('Fakturadresser samt bolag'!$H293,4)</f>
        <v>0007:5561771295</v>
      </c>
      <c r="K293" t="s">
        <v>995</v>
      </c>
      <c r="L293" t="s">
        <v>156</v>
      </c>
      <c r="M293" t="s">
        <v>157</v>
      </c>
      <c r="N293" t="s">
        <v>136</v>
      </c>
    </row>
    <row r="294" spans="1:14" x14ac:dyDescent="0.25">
      <c r="A294" t="str">
        <f>+Sök[[#This Row],[FASTIGHET]]&amp;" - "&amp;Sök[[#This Row],[ADRESS]]</f>
        <v>Lagerh Sågen 9, Karlstad - Saknas</v>
      </c>
      <c r="B294" t="str">
        <f>+Sök[[#This Row],[ADRESS]]&amp;" - "&amp;Sök[[#This Row],[FASTIGHET]]</f>
        <v>Saknas - Lagerh Sågen 9, Karlstad</v>
      </c>
      <c r="C294" t="s">
        <v>958</v>
      </c>
      <c r="D294">
        <v>4152</v>
      </c>
      <c r="E294">
        <v>8002</v>
      </c>
      <c r="F294" t="s">
        <v>920</v>
      </c>
      <c r="G294" t="s">
        <v>953</v>
      </c>
      <c r="H294" t="s">
        <v>954</v>
      </c>
      <c r="I294" s="31">
        <v>7365561771299</v>
      </c>
      <c r="J294" t="str">
        <f>"0007:" &amp;LEFT('Fakturadresser samt bolag'!$H294,6)&amp;RIGHT('Fakturadresser samt bolag'!$H294,4)</f>
        <v>0007:5561771295</v>
      </c>
      <c r="K294" t="s">
        <v>995</v>
      </c>
      <c r="L294"/>
      <c r="M294" t="s">
        <v>1024</v>
      </c>
      <c r="N294" t="s">
        <v>136</v>
      </c>
    </row>
    <row r="295" spans="1:14" x14ac:dyDescent="0.25">
      <c r="A295" t="str">
        <f>+Sök[[#This Row],[FASTIGHET]]&amp;" - "&amp;Sök[[#This Row],[ADRESS]]</f>
        <v>Lagerh Sävenäs 169:1, Göteborg - Saknas</v>
      </c>
      <c r="B295" t="str">
        <f>+Sök[[#This Row],[ADRESS]]&amp;" - "&amp;Sök[[#This Row],[FASTIGHET]]</f>
        <v>Saknas - Lagerh Sävenäs 169:1, Göteborg</v>
      </c>
      <c r="C295" t="s">
        <v>959</v>
      </c>
      <c r="D295">
        <v>4152</v>
      </c>
      <c r="E295">
        <v>3676</v>
      </c>
      <c r="F295" t="s">
        <v>920</v>
      </c>
      <c r="G295" t="s">
        <v>953</v>
      </c>
      <c r="H295" t="s">
        <v>954</v>
      </c>
      <c r="I295" s="31">
        <v>7365561771299</v>
      </c>
      <c r="J295" t="str">
        <f>"0007:" &amp;LEFT('Fakturadresser samt bolag'!$H295,6)&amp;RIGHT('Fakturadresser samt bolag'!$H295,4)</f>
        <v>0007:5561771295</v>
      </c>
      <c r="K295" t="s">
        <v>995</v>
      </c>
      <c r="L295" t="s">
        <v>19</v>
      </c>
      <c r="M295" t="s">
        <v>20</v>
      </c>
      <c r="N295" t="s">
        <v>136</v>
      </c>
    </row>
    <row r="296" spans="1:14" x14ac:dyDescent="0.25">
      <c r="A296" t="str">
        <f>+Sök[[#This Row],[FASTIGHET]]&amp;" - "&amp;Sök[[#This Row],[ADRESS]]</f>
        <v>Lagerh Tränsbettet 2, Malmö - Saknas</v>
      </c>
      <c r="B296" t="str">
        <f>+Sök[[#This Row],[ADRESS]]&amp;" - "&amp;Sök[[#This Row],[FASTIGHET]]</f>
        <v>Saknas - Lagerh Tränsbettet 2, Malmö</v>
      </c>
      <c r="C296" t="s">
        <v>960</v>
      </c>
      <c r="D296">
        <v>4152</v>
      </c>
      <c r="E296">
        <v>8006</v>
      </c>
      <c r="F296" t="s">
        <v>920</v>
      </c>
      <c r="G296" t="s">
        <v>953</v>
      </c>
      <c r="H296" t="s">
        <v>954</v>
      </c>
      <c r="I296" s="31">
        <v>7365561771299</v>
      </c>
      <c r="J296" t="str">
        <f>"0007:" &amp;LEFT('Fakturadresser samt bolag'!$H296,6)&amp;RIGHT('Fakturadresser samt bolag'!$H296,4)</f>
        <v>0007:5561771295</v>
      </c>
      <c r="K296" t="s">
        <v>995</v>
      </c>
      <c r="L296" t="s">
        <v>19</v>
      </c>
      <c r="M296" t="s">
        <v>30</v>
      </c>
      <c r="N296" t="s">
        <v>136</v>
      </c>
    </row>
    <row r="297" spans="1:14" x14ac:dyDescent="0.25">
      <c r="A297" t="str">
        <f>+Sök[[#This Row],[FASTIGHET]]&amp;" - "&amp;Sök[[#This Row],[ADRESS]]</f>
        <v>Lagerh Verkstaden 11, Västerås - Saknas</v>
      </c>
      <c r="B297" t="str">
        <f>+Sök[[#This Row],[ADRESS]]&amp;" - "&amp;Sök[[#This Row],[FASTIGHET]]</f>
        <v>Saknas - Lagerh Verkstaden 11, Västerås</v>
      </c>
      <c r="C297" t="s">
        <v>961</v>
      </c>
      <c r="D297">
        <v>4152</v>
      </c>
      <c r="E297">
        <v>8003</v>
      </c>
      <c r="F297" t="s">
        <v>920</v>
      </c>
      <c r="G297" t="s">
        <v>953</v>
      </c>
      <c r="H297" t="s">
        <v>954</v>
      </c>
      <c r="I297" s="31">
        <v>7365561771299</v>
      </c>
      <c r="J297" t="str">
        <f>"0007:" &amp;LEFT('Fakturadresser samt bolag'!$H297,6)&amp;RIGHT('Fakturadresser samt bolag'!$H297,4)</f>
        <v>0007:5561771295</v>
      </c>
      <c r="K297" t="s">
        <v>995</v>
      </c>
      <c r="L297" t="s">
        <v>34</v>
      </c>
      <c r="M297" t="s">
        <v>211</v>
      </c>
      <c r="N297" t="s">
        <v>136</v>
      </c>
    </row>
    <row r="298" spans="1:14" x14ac:dyDescent="0.25">
      <c r="A298" t="str">
        <f>+Sök[[#This Row],[FASTIGHET]]&amp;" - "&amp;Sök[[#This Row],[ADRESS]]</f>
        <v>Lagerh Västerbotten 11, Malmö - Saknas</v>
      </c>
      <c r="B298" t="str">
        <f>+Sök[[#This Row],[ADRESS]]&amp;" - "&amp;Sök[[#This Row],[FASTIGHET]]</f>
        <v>Saknas - Lagerh Västerbotten 11, Malmö</v>
      </c>
      <c r="C298" t="s">
        <v>962</v>
      </c>
      <c r="D298">
        <v>4152</v>
      </c>
      <c r="E298">
        <v>8000</v>
      </c>
      <c r="F298" t="s">
        <v>920</v>
      </c>
      <c r="G298" t="s">
        <v>953</v>
      </c>
      <c r="H298" t="s">
        <v>954</v>
      </c>
      <c r="I298" s="31">
        <v>7365561771299</v>
      </c>
      <c r="J298" t="str">
        <f>"0007:" &amp;LEFT('Fakturadresser samt bolag'!$H298,6)&amp;RIGHT('Fakturadresser samt bolag'!$H298,4)</f>
        <v>0007:5561771295</v>
      </c>
      <c r="K298" t="s">
        <v>995</v>
      </c>
      <c r="L298" t="s">
        <v>19</v>
      </c>
      <c r="M298" t="s">
        <v>30</v>
      </c>
      <c r="N298" t="s">
        <v>136</v>
      </c>
    </row>
    <row r="299" spans="1:14" x14ac:dyDescent="0.25">
      <c r="A299" t="str">
        <f>+Sök[[#This Row],[FASTIGHET]]&amp;" - "&amp;Sök[[#This Row],[ADRESS]]</f>
        <v>Sävenäs 170:14 - von utfallsgatan 16 B-C</v>
      </c>
      <c r="B299" t="str">
        <f>+Sök[[#This Row],[ADRESS]]&amp;" - "&amp;Sök[[#This Row],[FASTIGHET]]</f>
        <v>von utfallsgatan 16 B-C - Sävenäs 170:14</v>
      </c>
      <c r="C299" t="s">
        <v>790</v>
      </c>
      <c r="D299">
        <v>4153</v>
      </c>
      <c r="E299">
        <v>3678</v>
      </c>
      <c r="F299" t="s">
        <v>791</v>
      </c>
      <c r="G299" t="s">
        <v>792</v>
      </c>
      <c r="H299" t="s">
        <v>793</v>
      </c>
      <c r="I299" s="31">
        <v>7365567050374</v>
      </c>
      <c r="J299" t="str">
        <f>"0007:" &amp;LEFT('Fakturadresser samt bolag'!$H299,6)&amp;RIGHT('Fakturadresser samt bolag'!$H299,4)</f>
        <v>0007:5567050371</v>
      </c>
      <c r="K299" t="s">
        <v>995</v>
      </c>
      <c r="L299" t="s">
        <v>19</v>
      </c>
      <c r="M299" t="s">
        <v>20</v>
      </c>
      <c r="N299" t="s">
        <v>136</v>
      </c>
    </row>
    <row r="300" spans="1:14" x14ac:dyDescent="0.25">
      <c r="A300" t="str">
        <f>+Sök[[#This Row],[FASTIGHET]]&amp;" - "&amp;Sök[[#This Row],[ADRESS]]</f>
        <v>Ugglum 9:243 - Industrivägen</v>
      </c>
      <c r="B300" t="str">
        <f>+Sök[[#This Row],[ADRESS]]&amp;" - "&amp;Sök[[#This Row],[FASTIGHET]]</f>
        <v>Industrivägen - Ugglum 9:243</v>
      </c>
      <c r="C300" t="s">
        <v>852</v>
      </c>
      <c r="D300">
        <v>4157</v>
      </c>
      <c r="E300">
        <v>3673</v>
      </c>
      <c r="F300" t="s">
        <v>853</v>
      </c>
      <c r="G300" t="s">
        <v>854</v>
      </c>
      <c r="H300" t="s">
        <v>855</v>
      </c>
      <c r="I300" s="31">
        <v>7365563535639</v>
      </c>
      <c r="J300" t="str">
        <f>"0007:" &amp;LEFT('Fakturadresser samt bolag'!$H300,6)&amp;RIGHT('Fakturadresser samt bolag'!$H300,4)</f>
        <v>0007:5563535631</v>
      </c>
      <c r="K300" t="s">
        <v>995</v>
      </c>
      <c r="L300" t="s">
        <v>19</v>
      </c>
      <c r="M300" t="s">
        <v>624</v>
      </c>
      <c r="N300" t="s">
        <v>136</v>
      </c>
    </row>
    <row r="301" spans="1:14" x14ac:dyDescent="0.25">
      <c r="A301" t="str">
        <f>+Sök[[#This Row],[FASTIGHET]]&amp;" - "&amp;Sök[[#This Row],[ADRESS]]</f>
        <v>Gamlestaden 39:14 - Slakthusgatan 6</v>
      </c>
      <c r="B301" t="str">
        <f>+Sök[[#This Row],[ADRESS]]&amp;" - "&amp;Sök[[#This Row],[FASTIGHET]]</f>
        <v>Slakthusgatan 6 - Gamlestaden 39:14</v>
      </c>
      <c r="C301" t="s">
        <v>333</v>
      </c>
      <c r="D301">
        <v>4158</v>
      </c>
      <c r="E301">
        <v>3697</v>
      </c>
      <c r="F301" t="s">
        <v>334</v>
      </c>
      <c r="G301" t="s">
        <v>335</v>
      </c>
      <c r="H301" t="s">
        <v>336</v>
      </c>
      <c r="I301" s="31">
        <v>7365566745677</v>
      </c>
      <c r="J301" t="str">
        <f>"0007:" &amp;LEFT('Fakturadresser samt bolag'!$H301,6)&amp;RIGHT('Fakturadresser samt bolag'!$H301,4)</f>
        <v>0007:5566745674</v>
      </c>
      <c r="K301" t="s">
        <v>995</v>
      </c>
      <c r="L301" t="s">
        <v>19</v>
      </c>
      <c r="M301" t="s">
        <v>20</v>
      </c>
      <c r="N301" t="s">
        <v>136</v>
      </c>
    </row>
    <row r="302" spans="1:14" x14ac:dyDescent="0.25">
      <c r="A302" t="str">
        <f>+Sök[[#This Row],[FASTIGHET]]&amp;" - "&amp;Sök[[#This Row],[ADRESS]]</f>
        <v>Ugglum 1:76 - Göteborgsvägen 88</v>
      </c>
      <c r="B302" t="str">
        <f>+Sök[[#This Row],[ADRESS]]&amp;" - "&amp;Sök[[#This Row],[FASTIGHET]]</f>
        <v>Göteborgsvägen 88 - Ugglum 1:76</v>
      </c>
      <c r="C302" t="s">
        <v>829</v>
      </c>
      <c r="D302">
        <v>4160</v>
      </c>
      <c r="E302">
        <v>3686</v>
      </c>
      <c r="F302" t="s">
        <v>830</v>
      </c>
      <c r="G302" t="s">
        <v>831</v>
      </c>
      <c r="H302" t="s">
        <v>832</v>
      </c>
      <c r="I302" s="31">
        <v>7365568782472</v>
      </c>
      <c r="J302" t="str">
        <f>"0007:" &amp;LEFT('Fakturadresser samt bolag'!$H302,6)&amp;RIGHT('Fakturadresser samt bolag'!$H302,4)</f>
        <v>0007:5568782477</v>
      </c>
      <c r="K302" t="s">
        <v>995</v>
      </c>
      <c r="L302" t="s">
        <v>19</v>
      </c>
      <c r="M302" t="s">
        <v>624</v>
      </c>
      <c r="N302" t="s">
        <v>136</v>
      </c>
    </row>
    <row r="303" spans="1:14" x14ac:dyDescent="0.25">
      <c r="A303" t="str">
        <f>+Sök[[#This Row],[FASTIGHET]]&amp;" - "&amp;Sök[[#This Row],[ADRESS]]</f>
        <v>Samtliga fastigheter - Samtliga fastighetsadresser</v>
      </c>
      <c r="B303" t="str">
        <f>+Sök[[#This Row],[ADRESS]]&amp;" - "&amp;Sök[[#This Row],[FASTIGHET]]</f>
        <v>Samtliga fastighetsadresser - Samtliga fastigheter</v>
      </c>
      <c r="C303" t="s">
        <v>938</v>
      </c>
      <c r="D303">
        <v>4161</v>
      </c>
      <c r="E303" s="76" t="s">
        <v>939</v>
      </c>
      <c r="F303" t="s">
        <v>940</v>
      </c>
      <c r="G303" t="s">
        <v>941</v>
      </c>
      <c r="H303" t="s">
        <v>942</v>
      </c>
      <c r="I303" s="31">
        <v>7365566363413</v>
      </c>
      <c r="J303" t="str">
        <f>"0007:" &amp;LEFT('Fakturadresser samt bolag'!$H303,6)&amp;RIGHT('Fakturadresser samt bolag'!$H303,4)</f>
        <v>0007:5566363411</v>
      </c>
      <c r="K303" t="s">
        <v>995</v>
      </c>
      <c r="L303" t="s">
        <v>943</v>
      </c>
      <c r="M303" t="s">
        <v>944</v>
      </c>
      <c r="N303" t="s">
        <v>136</v>
      </c>
    </row>
    <row r="304" spans="1:14" x14ac:dyDescent="0.25">
      <c r="A304" t="str">
        <f>+Sök[[#This Row],[FASTIGHET]]&amp;" - "&amp;Sök[[#This Row],[ADRESS]]</f>
        <v>Sävenäs 67:4 - Torpavallsgatan 11-13</v>
      </c>
      <c r="B304" t="str">
        <f>+Sök[[#This Row],[ADRESS]]&amp;" - "&amp;Sök[[#This Row],[FASTIGHET]]</f>
        <v>Torpavallsgatan 11-13 - Sävenäs 67:4</v>
      </c>
      <c r="C304" t="s">
        <v>794</v>
      </c>
      <c r="D304">
        <v>4163</v>
      </c>
      <c r="E304">
        <v>3941</v>
      </c>
      <c r="F304" t="s">
        <v>795</v>
      </c>
      <c r="G304" t="s">
        <v>796</v>
      </c>
      <c r="H304" t="s">
        <v>797</v>
      </c>
      <c r="I304" s="31">
        <v>7365590039445</v>
      </c>
      <c r="J304" t="str">
        <f>"0007:" &amp;LEFT('Fakturadresser samt bolag'!$H304,6)&amp;RIGHT('Fakturadresser samt bolag'!$H304,4)</f>
        <v>0007:5590039441</v>
      </c>
      <c r="K304" t="s">
        <v>995</v>
      </c>
      <c r="L304" t="s">
        <v>19</v>
      </c>
      <c r="M304" t="s">
        <v>20</v>
      </c>
      <c r="N304" t="s">
        <v>136</v>
      </c>
    </row>
    <row r="305" spans="1:14" x14ac:dyDescent="0.25">
      <c r="A305" t="str">
        <f>+Sök[[#This Row],[FASTIGHET]]&amp;" - "&amp;Sök[[#This Row],[ADRESS]]</f>
        <v>Majorna 223:5 - Fiskehamnen 11</v>
      </c>
      <c r="B305" t="str">
        <f>+Sök[[#This Row],[ADRESS]]&amp;" - "&amp;Sök[[#This Row],[FASTIGHET]]</f>
        <v>Fiskehamnen 11 - Majorna 223:5</v>
      </c>
      <c r="C305" t="s">
        <v>596</v>
      </c>
      <c r="D305">
        <v>4165</v>
      </c>
      <c r="E305">
        <v>3687</v>
      </c>
      <c r="F305" t="s">
        <v>597</v>
      </c>
      <c r="G305" t="s">
        <v>598</v>
      </c>
      <c r="H305" t="s">
        <v>599</v>
      </c>
      <c r="I305" s="31">
        <v>7369165633274</v>
      </c>
      <c r="J305" t="str">
        <f>"0007:" &amp;LEFT('Fakturadresser samt bolag'!$H305,6)&amp;RIGHT('Fakturadresser samt bolag'!$H305,4)</f>
        <v>0007:9165633273</v>
      </c>
      <c r="K305" t="s">
        <v>995</v>
      </c>
      <c r="L305" t="s">
        <v>19</v>
      </c>
      <c r="M305" t="s">
        <v>20</v>
      </c>
      <c r="N305" t="s">
        <v>136</v>
      </c>
    </row>
    <row r="306" spans="1:14" x14ac:dyDescent="0.25">
      <c r="A306" t="str">
        <f>+Sök[[#This Row],[FASTIGHET]]&amp;" - "&amp;Sök[[#This Row],[ADRESS]]</f>
        <v>Västerbotten 9 - Ystadsvägen 15, 17, 19, Fosievägen 2</v>
      </c>
      <c r="B306" t="str">
        <f>+Sök[[#This Row],[ADRESS]]&amp;" - "&amp;Sök[[#This Row],[FASTIGHET]]</f>
        <v>Ystadsvägen 15, 17, 19, Fosievägen 2 - Västerbotten 9</v>
      </c>
      <c r="C306" t="s">
        <v>894</v>
      </c>
      <c r="D306">
        <v>4171</v>
      </c>
      <c r="E306">
        <v>3920</v>
      </c>
      <c r="F306" t="s">
        <v>895</v>
      </c>
      <c r="G306" t="s">
        <v>896</v>
      </c>
      <c r="H306" t="s">
        <v>897</v>
      </c>
      <c r="I306" s="31">
        <v>7365563942741</v>
      </c>
      <c r="J306" t="str">
        <f>"0007:" &amp;LEFT('Fakturadresser samt bolag'!$H306,6)&amp;RIGHT('Fakturadresser samt bolag'!$H306,4)</f>
        <v>0007:5563942746</v>
      </c>
      <c r="K306" t="s">
        <v>995</v>
      </c>
      <c r="L306" t="s">
        <v>19</v>
      </c>
      <c r="M306" t="s">
        <v>30</v>
      </c>
      <c r="N306" t="s">
        <v>136</v>
      </c>
    </row>
    <row r="307" spans="1:14" x14ac:dyDescent="0.25">
      <c r="A307" t="str">
        <f>+Sök[[#This Row],[FASTIGHET]]&amp;" - "&amp;Sök[[#This Row],[ADRESS]]</f>
        <v>Västerbotten 11 - Estlandsgatan 2, 4, 6, Fosievägen 4, 6, 8</v>
      </c>
      <c r="B307" t="str">
        <f>+Sök[[#This Row],[ADRESS]]&amp;" - "&amp;Sök[[#This Row],[FASTIGHET]]</f>
        <v>Estlandsgatan 2, 4, 6, Fosievägen 4, 6, 8 - Västerbotten 11</v>
      </c>
      <c r="C307" t="s">
        <v>888</v>
      </c>
      <c r="D307">
        <v>4173</v>
      </c>
      <c r="E307">
        <v>3926</v>
      </c>
      <c r="F307" t="s">
        <v>889</v>
      </c>
      <c r="G307" t="s">
        <v>890</v>
      </c>
      <c r="H307" t="s">
        <v>891</v>
      </c>
      <c r="I307" s="31">
        <v>7365566092146</v>
      </c>
      <c r="J307" t="str">
        <f>"0007:" &amp;LEFT('Fakturadresser samt bolag'!$H307,6)&amp;RIGHT('Fakturadresser samt bolag'!$H307,4)</f>
        <v>0007:5566092143</v>
      </c>
      <c r="K307" t="s">
        <v>995</v>
      </c>
      <c r="L307" t="s">
        <v>19</v>
      </c>
      <c r="M307" t="s">
        <v>30</v>
      </c>
      <c r="N307" t="s">
        <v>136</v>
      </c>
    </row>
    <row r="308" spans="1:14" x14ac:dyDescent="0.25">
      <c r="A308" t="str">
        <f>+Sök[[#This Row],[FASTIGHET]]&amp;" - "&amp;Sök[[#This Row],[ADRESS]]</f>
        <v>Sävenäs 170:12 &amp; 170:17 - von Utfallsgatan 18</v>
      </c>
      <c r="B308" t="str">
        <f>+Sök[[#This Row],[ADRESS]]&amp;" - "&amp;Sök[[#This Row],[FASTIGHET]]</f>
        <v>von Utfallsgatan 18 - Sävenäs 170:12 &amp; 170:17</v>
      </c>
      <c r="C308" t="s">
        <v>782</v>
      </c>
      <c r="D308">
        <v>4175</v>
      </c>
      <c r="E308">
        <v>7530</v>
      </c>
      <c r="F308" t="s">
        <v>783</v>
      </c>
      <c r="G308" t="s">
        <v>784</v>
      </c>
      <c r="H308" t="s">
        <v>785</v>
      </c>
      <c r="I308" s="31">
        <v>7365569877054</v>
      </c>
      <c r="J308" t="str">
        <f>"0007:" &amp;LEFT('Fakturadresser samt bolag'!$H308,6)&amp;RIGHT('Fakturadresser samt bolag'!$H308,4)</f>
        <v>0007:5569877052</v>
      </c>
      <c r="K308" t="s">
        <v>995</v>
      </c>
      <c r="L308" t="s">
        <v>19</v>
      </c>
      <c r="M308" t="s">
        <v>20</v>
      </c>
      <c r="N308" t="s">
        <v>136</v>
      </c>
    </row>
    <row r="309" spans="1:14" x14ac:dyDescent="0.25">
      <c r="A309" t="str">
        <f>+Sök[[#This Row],[FASTIGHET]]&amp;" - "&amp;Sök[[#This Row],[ADRESS]]</f>
        <v>Mellby 3:198 - Mellbyvägen 21-23</v>
      </c>
      <c r="B309" t="str">
        <f>+Sök[[#This Row],[ADRESS]]&amp;" - "&amp;Sök[[#This Row],[FASTIGHET]]</f>
        <v>Mellbyvägen 21-23 - Mellby 3:198</v>
      </c>
      <c r="C309" t="s">
        <v>620</v>
      </c>
      <c r="D309">
        <v>4177</v>
      </c>
      <c r="E309">
        <v>3929</v>
      </c>
      <c r="F309" t="s">
        <v>621</v>
      </c>
      <c r="G309" t="s">
        <v>622</v>
      </c>
      <c r="H309" t="s">
        <v>623</v>
      </c>
      <c r="I309" s="31">
        <v>7365567554285</v>
      </c>
      <c r="J309" t="str">
        <f>"0007:" &amp;LEFT('Fakturadresser samt bolag'!$H309,6)&amp;RIGHT('Fakturadresser samt bolag'!$H309,4)</f>
        <v>0007:5567554281</v>
      </c>
      <c r="K309" t="s">
        <v>995</v>
      </c>
      <c r="L309" t="s">
        <v>19</v>
      </c>
      <c r="M309" t="s">
        <v>624</v>
      </c>
      <c r="N309" t="s">
        <v>136</v>
      </c>
    </row>
    <row r="310" spans="1:14" x14ac:dyDescent="0.25">
      <c r="A310" t="str">
        <f>+Sök[[#This Row],[FASTIGHET]]&amp;" - "&amp;Sök[[#This Row],[ADRESS]]</f>
        <v>Kobbegården 6:141, 6:168 - Datavägen 6</v>
      </c>
      <c r="B310" t="str">
        <f>+Sök[[#This Row],[ADRESS]]&amp;" - "&amp;Sök[[#This Row],[FASTIGHET]]</f>
        <v>Datavägen 6 - Kobbegården 6:141, 6:168</v>
      </c>
      <c r="C310" t="s">
        <v>502</v>
      </c>
      <c r="D310">
        <v>4182</v>
      </c>
      <c r="E310">
        <v>3931</v>
      </c>
      <c r="F310" t="s">
        <v>503</v>
      </c>
      <c r="G310" t="s">
        <v>504</v>
      </c>
      <c r="H310" t="s">
        <v>505</v>
      </c>
      <c r="I310" s="31">
        <v>7365590966208</v>
      </c>
      <c r="J310" t="str">
        <f>"0007:" &amp;LEFT('Fakturadresser samt bolag'!$H310,6)&amp;RIGHT('Fakturadresser samt bolag'!$H310,4)</f>
        <v>0007:5590966205</v>
      </c>
      <c r="K310" t="s">
        <v>995</v>
      </c>
      <c r="L310" t="s">
        <v>19</v>
      </c>
      <c r="M310" t="s">
        <v>20</v>
      </c>
      <c r="N310" t="s">
        <v>136</v>
      </c>
    </row>
    <row r="311" spans="1:14" x14ac:dyDescent="0.25">
      <c r="A311" t="str">
        <f>+Sök[[#This Row],[FASTIGHET]]&amp;" - "&amp;Sök[[#This Row],[ADRESS]]</f>
        <v>Mejramen 1 - Kongegårdsgatan 5, Lunnagårdsgatan 4</v>
      </c>
      <c r="B311" t="str">
        <f>+Sök[[#This Row],[ADRESS]]&amp;" - "&amp;Sök[[#This Row],[FASTIGHET]]</f>
        <v>Kongegårdsgatan 5, Lunnagårdsgatan 4 - Mejramen 1</v>
      </c>
      <c r="C311" t="s">
        <v>608</v>
      </c>
      <c r="D311">
        <v>4183</v>
      </c>
      <c r="E311">
        <v>3932</v>
      </c>
      <c r="F311" t="s">
        <v>609</v>
      </c>
      <c r="G311" t="s">
        <v>610</v>
      </c>
      <c r="H311" t="s">
        <v>611</v>
      </c>
      <c r="I311" s="31">
        <v>7369696525123</v>
      </c>
      <c r="J311" t="str">
        <f>"0007:" &amp;LEFT('Fakturadresser samt bolag'!$H311,6)&amp;RIGHT('Fakturadresser samt bolag'!$H311,4)</f>
        <v>0007:9696525121</v>
      </c>
      <c r="K311" t="s">
        <v>995</v>
      </c>
      <c r="L311" t="s">
        <v>19</v>
      </c>
      <c r="M311" t="s">
        <v>60</v>
      </c>
      <c r="N311" t="s">
        <v>136</v>
      </c>
    </row>
    <row r="312" spans="1:14" x14ac:dyDescent="0.25">
      <c r="A312" t="str">
        <f>+Sök[[#This Row],[FASTIGHET]]&amp;" - "&amp;Sök[[#This Row],[ADRESS]]</f>
        <v>Ängsviolen 1 - Flöjelbergsgatan 18</v>
      </c>
      <c r="B312" t="str">
        <f>+Sök[[#This Row],[ADRESS]]&amp;" - "&amp;Sök[[#This Row],[FASTIGHET]]</f>
        <v>Flöjelbergsgatan 18 - Ängsviolen 1</v>
      </c>
      <c r="C312" t="s">
        <v>915</v>
      </c>
      <c r="D312">
        <v>4185</v>
      </c>
      <c r="E312">
        <v>3935</v>
      </c>
      <c r="F312" t="s">
        <v>916</v>
      </c>
      <c r="G312" t="s">
        <v>917</v>
      </c>
      <c r="H312" t="s">
        <v>918</v>
      </c>
      <c r="I312" s="31">
        <v>7365590967731</v>
      </c>
      <c r="J312" t="str">
        <f>"0007:" &amp;LEFT('Fakturadresser samt bolag'!$H312,6)&amp;RIGHT('Fakturadresser samt bolag'!$H312,4)</f>
        <v>0007:5590967732</v>
      </c>
      <c r="K312" t="s">
        <v>995</v>
      </c>
      <c r="L312" t="s">
        <v>19</v>
      </c>
      <c r="M312" t="s">
        <v>60</v>
      </c>
      <c r="N312" t="s">
        <v>136</v>
      </c>
    </row>
    <row r="313" spans="1:14" x14ac:dyDescent="0.25">
      <c r="A313" t="str">
        <f>+Sök[[#This Row],[FASTIGHET]]&amp;" - "&amp;Sök[[#This Row],[ADRESS]]</f>
        <v>Ugglum 8:37 - Göteborgsvägen 78-84</v>
      </c>
      <c r="B313" t="str">
        <f>+Sök[[#This Row],[ADRESS]]&amp;" - "&amp;Sök[[#This Row],[FASTIGHET]]</f>
        <v>Göteborgsvägen 78-84 - Ugglum 8:37</v>
      </c>
      <c r="C313" t="s">
        <v>833</v>
      </c>
      <c r="D313">
        <v>4187</v>
      </c>
      <c r="E313">
        <v>3938</v>
      </c>
      <c r="F313" t="s">
        <v>834</v>
      </c>
      <c r="G313" t="s">
        <v>835</v>
      </c>
      <c r="H313" t="s">
        <v>836</v>
      </c>
      <c r="I313" s="31">
        <v>7365568556738</v>
      </c>
      <c r="J313" t="str">
        <f>"0007:" &amp;LEFT('Fakturadresser samt bolag'!$H313,6)&amp;RIGHT('Fakturadresser samt bolag'!$H313,4)</f>
        <v>0007:5568556731</v>
      </c>
      <c r="K313" t="s">
        <v>995</v>
      </c>
      <c r="L313" t="s">
        <v>19</v>
      </c>
      <c r="M313" t="s">
        <v>624</v>
      </c>
      <c r="N313" t="s">
        <v>136</v>
      </c>
    </row>
    <row r="314" spans="1:14" x14ac:dyDescent="0.25">
      <c r="A314" t="str">
        <f>+Sök[[#This Row],[FASTIGHET]]&amp;" - "&amp;Sök[[#This Row],[ADRESS]]</f>
        <v>Ugglum 8:92 - Göteborgsvägen 74-76, Tillfällavägen 17-21</v>
      </c>
      <c r="B314" t="str">
        <f>+Sök[[#This Row],[ADRESS]]&amp;" - "&amp;Sök[[#This Row],[FASTIGHET]]</f>
        <v>Göteborgsvägen 74-76, Tillfällavägen 17-21 - Ugglum 8:92</v>
      </c>
      <c r="C314" t="s">
        <v>839</v>
      </c>
      <c r="D314">
        <v>4188</v>
      </c>
      <c r="E314">
        <v>3939</v>
      </c>
      <c r="F314" t="s">
        <v>840</v>
      </c>
      <c r="G314" t="s">
        <v>841</v>
      </c>
      <c r="H314" t="s">
        <v>842</v>
      </c>
      <c r="I314" s="31">
        <v>7365568556745</v>
      </c>
      <c r="J314" t="str">
        <f>"0007:" &amp;LEFT('Fakturadresser samt bolag'!$H314,6)&amp;RIGHT('Fakturadresser samt bolag'!$H314,4)</f>
        <v>0007:5568556749</v>
      </c>
      <c r="K314" t="s">
        <v>995</v>
      </c>
      <c r="L314" t="s">
        <v>19</v>
      </c>
      <c r="M314" t="s">
        <v>624</v>
      </c>
      <c r="N314" t="s">
        <v>136</v>
      </c>
    </row>
    <row r="315" spans="1:14" x14ac:dyDescent="0.25">
      <c r="A315" t="str">
        <f>+Sök[[#This Row],[FASTIGHET]]&amp;" - "&amp;Sök[[#This Row],[ADRESS]]</f>
        <v>Travbanan 3 - Åby Arenavägen 10</v>
      </c>
      <c r="B315" t="str">
        <f>+Sök[[#This Row],[ADRESS]]&amp;" - "&amp;Sök[[#This Row],[FASTIGHET]]</f>
        <v>Åby Arenavägen 10 - Travbanan 3</v>
      </c>
      <c r="C315" t="s">
        <v>815</v>
      </c>
      <c r="D315">
        <v>4192</v>
      </c>
      <c r="E315">
        <v>3943</v>
      </c>
      <c r="F315" t="s">
        <v>816</v>
      </c>
      <c r="G315" t="s">
        <v>817</v>
      </c>
      <c r="H315" t="s">
        <v>818</v>
      </c>
      <c r="I315" s="31">
        <v>7365591052221</v>
      </c>
      <c r="J315" t="str">
        <f>"0007:" &amp;LEFT('Fakturadresser samt bolag'!$H315,6)&amp;RIGHT('Fakturadresser samt bolag'!$H315,4)</f>
        <v>0007:5591052229</v>
      </c>
      <c r="K315" t="s">
        <v>995</v>
      </c>
      <c r="L315" t="s">
        <v>19</v>
      </c>
      <c r="M315" t="s">
        <v>60</v>
      </c>
      <c r="N315" t="s">
        <v>136</v>
      </c>
    </row>
    <row r="316" spans="1:14" x14ac:dyDescent="0.25">
      <c r="A316" t="str">
        <f>+Sök[[#This Row],[FASTIGHET]]&amp;" - "&amp;Sök[[#This Row],[ADRESS]]</f>
        <v>Travbanan 2 - Åby Arenavägen 8 A, 8 B</v>
      </c>
      <c r="B316" t="str">
        <f>+Sök[[#This Row],[ADRESS]]&amp;" - "&amp;Sök[[#This Row],[FASTIGHET]]</f>
        <v>Åby Arenavägen 8 A, 8 B - Travbanan 2</v>
      </c>
      <c r="C316" t="s">
        <v>809</v>
      </c>
      <c r="D316">
        <v>4193</v>
      </c>
      <c r="E316">
        <v>3944</v>
      </c>
      <c r="F316" t="s">
        <v>810</v>
      </c>
      <c r="G316" t="s">
        <v>811</v>
      </c>
      <c r="H316" t="s">
        <v>812</v>
      </c>
      <c r="I316" s="31">
        <v>7365591052238</v>
      </c>
      <c r="J316" t="str">
        <f>"0007:" &amp;LEFT('Fakturadresser samt bolag'!$H316,6)&amp;RIGHT('Fakturadresser samt bolag'!$H316,4)</f>
        <v>0007:5591052237</v>
      </c>
      <c r="K316" t="s">
        <v>995</v>
      </c>
      <c r="L316" t="s">
        <v>19</v>
      </c>
      <c r="M316" t="s">
        <v>60</v>
      </c>
      <c r="N316" t="s">
        <v>136</v>
      </c>
    </row>
    <row r="317" spans="1:14" x14ac:dyDescent="0.25">
      <c r="A317" t="str">
        <f>+Sök[[#This Row],[FASTIGHET]]&amp;" - "&amp;Sök[[#This Row],[ADRESS]]</f>
        <v>Garantiåtgärder Tobin (KST) - Saknas</v>
      </c>
      <c r="B317" t="str">
        <f>+Sök[[#This Row],[ADRESS]]&amp;" - "&amp;Sök[[#This Row],[FASTIGHET]]</f>
        <v>Saknas - Garantiåtgärder Tobin (KST)</v>
      </c>
      <c r="C317" t="s">
        <v>919</v>
      </c>
      <c r="D317">
        <v>4321</v>
      </c>
      <c r="E317">
        <v>3501</v>
      </c>
      <c r="F317" t="s">
        <v>920</v>
      </c>
      <c r="G317" t="s">
        <v>921</v>
      </c>
      <c r="H317" t="s">
        <v>922</v>
      </c>
      <c r="I317" s="31">
        <v>7365569717398</v>
      </c>
      <c r="J317" t="str">
        <f>"0007:" &amp;LEFT('Fakturadresser samt bolag'!$H317,6)&amp;RIGHT('Fakturadresser samt bolag'!$H317,4)</f>
        <v>0007:5569717399</v>
      </c>
      <c r="K317" t="s">
        <v>995</v>
      </c>
      <c r="L317" t="s">
        <v>1013</v>
      </c>
      <c r="M317" t="s">
        <v>177</v>
      </c>
      <c r="N317" t="s">
        <v>136</v>
      </c>
    </row>
    <row r="318" spans="1:14" x14ac:dyDescent="0.25">
      <c r="A318" t="str">
        <f>+Sök[[#This Row],[FASTIGHET]]&amp;" - "&amp;Sök[[#This Row],[ADRESS]]</f>
        <v>Bostadsutveckling (KST) - Saknas</v>
      </c>
      <c r="B318" t="str">
        <f>+Sök[[#This Row],[ADRESS]]&amp;" - "&amp;Sök[[#This Row],[FASTIGHET]]</f>
        <v>Saknas - Bostadsutveckling (KST)</v>
      </c>
      <c r="C318" t="s">
        <v>923</v>
      </c>
      <c r="D318">
        <v>4322</v>
      </c>
      <c r="E318">
        <v>3502</v>
      </c>
      <c r="F318" t="s">
        <v>920</v>
      </c>
      <c r="G318" t="s">
        <v>924</v>
      </c>
      <c r="H318" t="s">
        <v>925</v>
      </c>
      <c r="I318" s="31">
        <v>7365592231595</v>
      </c>
      <c r="J318" t="str">
        <f>"0007:" &amp;LEFT('Fakturadresser samt bolag'!$H318,6)&amp;RIGHT('Fakturadresser samt bolag'!$H318,4)</f>
        <v>0007:5592231590</v>
      </c>
      <c r="K318" t="s">
        <v>995</v>
      </c>
      <c r="L318" t="s">
        <v>1013</v>
      </c>
      <c r="M318" t="s">
        <v>177</v>
      </c>
      <c r="N318" t="s">
        <v>136</v>
      </c>
    </row>
    <row r="319" spans="1:14" x14ac:dyDescent="0.25">
      <c r="A319" t="str">
        <f>+Sök[[#This Row],[FASTIGHET]]&amp;" - "&amp;Sök[[#This Row],[ADRESS]]</f>
        <v>Gravensteiner (KST) - Saknas</v>
      </c>
      <c r="B319" t="str">
        <f>+Sök[[#This Row],[ADRESS]]&amp;" - "&amp;Sök[[#This Row],[FASTIGHET]]</f>
        <v>Saknas - Gravensteiner (KST)</v>
      </c>
      <c r="C319" t="s">
        <v>926</v>
      </c>
      <c r="D319">
        <v>4324</v>
      </c>
      <c r="E319">
        <v>3505</v>
      </c>
      <c r="F319" t="s">
        <v>920</v>
      </c>
      <c r="G319" t="s">
        <v>927</v>
      </c>
      <c r="H319" t="s">
        <v>928</v>
      </c>
      <c r="I319" s="31">
        <v>7365567721472</v>
      </c>
      <c r="J319" t="str">
        <f>"0007:" &amp;LEFT('Fakturadresser samt bolag'!$H319,6)&amp;RIGHT('Fakturadresser samt bolag'!$H319,4)</f>
        <v>0007:5567721476</v>
      </c>
      <c r="K319" t="s">
        <v>995</v>
      </c>
      <c r="L319" t="s">
        <v>1013</v>
      </c>
      <c r="M319" t="s">
        <v>177</v>
      </c>
      <c r="N319" t="s">
        <v>136</v>
      </c>
    </row>
    <row r="320" spans="1:14" x14ac:dyDescent="0.25">
      <c r="A320" t="str">
        <f>+Sök[[#This Row],[FASTIGHET]]&amp;" - "&amp;Sök[[#This Row],[ADRESS]]</f>
        <v>Sprängaren 9 - Ekensbergsvägen 128</v>
      </c>
      <c r="B320" t="str">
        <f>+Sök[[#This Row],[ADRESS]]&amp;" - "&amp;Sök[[#This Row],[FASTIGHET]]</f>
        <v>Ekensbergsvägen 128 - Sprängaren 9</v>
      </c>
      <c r="C320" t="s">
        <v>929</v>
      </c>
      <c r="D320">
        <v>4325</v>
      </c>
      <c r="E320">
        <v>3500</v>
      </c>
      <c r="F320" t="s">
        <v>930</v>
      </c>
      <c r="G320" t="s">
        <v>931</v>
      </c>
      <c r="H320" t="s">
        <v>932</v>
      </c>
      <c r="I320" s="31">
        <v>7365591177245</v>
      </c>
      <c r="J320" t="str">
        <f>"0007:" &amp;LEFT('Fakturadresser samt bolag'!$H320,6)&amp;RIGHT('Fakturadresser samt bolag'!$H320,4)</f>
        <v>0007:5591177240</v>
      </c>
      <c r="K320" t="s">
        <v>995</v>
      </c>
      <c r="L320" t="s">
        <v>1011</v>
      </c>
      <c r="M320" t="s">
        <v>933</v>
      </c>
      <c r="N320" t="s">
        <v>136</v>
      </c>
    </row>
    <row r="321" spans="1:14" x14ac:dyDescent="0.25">
      <c r="A321" t="str">
        <f>+Sök[[#This Row],[FASTIGHET]]&amp;" - "&amp;Sök[[#This Row],[ADRESS]]</f>
        <v>G&amp;P Sundbyberg (KST) - Vintergatan 1</v>
      </c>
      <c r="B321" t="str">
        <f>+Sök[[#This Row],[ADRESS]]&amp;" - "&amp;Sök[[#This Row],[FASTIGHET]]</f>
        <v>Vintergatan 1 - G&amp;P Sundbyberg (KST)</v>
      </c>
      <c r="C321" t="s">
        <v>934</v>
      </c>
      <c r="D321">
        <v>4326</v>
      </c>
      <c r="E321">
        <v>3504</v>
      </c>
      <c r="F321" t="s">
        <v>935</v>
      </c>
      <c r="G321" t="s">
        <v>936</v>
      </c>
      <c r="H321" t="s">
        <v>937</v>
      </c>
      <c r="I321" s="31">
        <v>7365590287877</v>
      </c>
      <c r="J321" t="str">
        <f>"0007:" &amp;LEFT('Fakturadresser samt bolag'!$H321,6)&amp;RIGHT('Fakturadresser samt bolag'!$H321,4)</f>
        <v>0007:5590287875</v>
      </c>
      <c r="K321" t="s">
        <v>995</v>
      </c>
      <c r="L321" t="s">
        <v>1013</v>
      </c>
      <c r="M321" t="s">
        <v>933</v>
      </c>
      <c r="N321" t="s">
        <v>136</v>
      </c>
    </row>
    <row r="322" spans="1:14" x14ac:dyDescent="0.25">
      <c r="A322" t="str">
        <f>+Sök[[#This Row],[FASTIGHET]]&amp;" - "&amp;Sök[[#This Row],[ADRESS]]</f>
        <v>Lennart 17 - Vasagatan 12</v>
      </c>
      <c r="B322" t="str">
        <f>+Sök[[#This Row],[ADRESS]]&amp;" - "&amp;Sök[[#This Row],[FASTIGHET]]</f>
        <v>Vasagatan 12 - Lennart 17</v>
      </c>
      <c r="C322" t="s">
        <v>551</v>
      </c>
      <c r="D322">
        <v>4413</v>
      </c>
      <c r="E322">
        <v>6602</v>
      </c>
      <c r="F322" t="s">
        <v>552</v>
      </c>
      <c r="G322" t="s">
        <v>553</v>
      </c>
      <c r="H322" t="s">
        <v>554</v>
      </c>
      <c r="I322" s="31">
        <v>7365567839955</v>
      </c>
      <c r="J322" t="str">
        <f>"0007:" &amp;LEFT('Fakturadresser samt bolag'!$H322,6)&amp;RIGHT('Fakturadresser samt bolag'!$H322,4)</f>
        <v>0007:5567839955</v>
      </c>
      <c r="K322" t="s">
        <v>995</v>
      </c>
      <c r="L322" t="s">
        <v>1012</v>
      </c>
      <c r="M322" t="s">
        <v>211</v>
      </c>
      <c r="N322" t="s">
        <v>136</v>
      </c>
    </row>
    <row r="323" spans="1:14" x14ac:dyDescent="0.25">
      <c r="A323" t="str">
        <f>+Sök[[#This Row],[FASTIGHET]]&amp;" - "&amp;Sök[[#This Row],[ADRESS]]</f>
        <v>Vestalen 10 - Kungsgatan 24</v>
      </c>
      <c r="B323" t="str">
        <f>+Sök[[#This Row],[ADRESS]]&amp;" - "&amp;Sök[[#This Row],[FASTIGHET]]</f>
        <v>Kungsgatan 24 - Vestalen 10</v>
      </c>
      <c r="C323" t="s">
        <v>865</v>
      </c>
      <c r="D323">
        <v>4414</v>
      </c>
      <c r="E323">
        <v>6603</v>
      </c>
      <c r="F323" t="s">
        <v>866</v>
      </c>
      <c r="G323" t="s">
        <v>867</v>
      </c>
      <c r="H323" t="s">
        <v>868</v>
      </c>
      <c r="I323" s="31">
        <v>7365567454745</v>
      </c>
      <c r="J323" t="str">
        <f>"0007:" &amp;LEFT('Fakturadresser samt bolag'!$H323,6)&amp;RIGHT('Fakturadresser samt bolag'!$H323,4)</f>
        <v>0007:5567454748</v>
      </c>
      <c r="K323" t="s">
        <v>995</v>
      </c>
      <c r="L323" t="s">
        <v>1012</v>
      </c>
      <c r="M323" t="s">
        <v>864</v>
      </c>
      <c r="N323" t="s">
        <v>136</v>
      </c>
    </row>
    <row r="324" spans="1:14" x14ac:dyDescent="0.25">
      <c r="A324" t="str">
        <f>+Sök[[#This Row],[FASTIGHET]]&amp;" - "&amp;Sök[[#This Row],[ADRESS]]</f>
        <v>Mats 5 - Stora gatan 21</v>
      </c>
      <c r="B324" t="str">
        <f>+Sök[[#This Row],[ADRESS]]&amp;" - "&amp;Sök[[#This Row],[FASTIGHET]]</f>
        <v>Stora gatan 21 - Mats 5</v>
      </c>
      <c r="C324" t="s">
        <v>604</v>
      </c>
      <c r="D324">
        <v>4421</v>
      </c>
      <c r="E324">
        <v>6610</v>
      </c>
      <c r="F324" t="s">
        <v>605</v>
      </c>
      <c r="G324" t="s">
        <v>606</v>
      </c>
      <c r="H324" t="s">
        <v>607</v>
      </c>
      <c r="I324" s="31">
        <v>7365568330994</v>
      </c>
      <c r="J324" t="str">
        <f>"0007:" &amp;LEFT('Fakturadresser samt bolag'!$H324,6)&amp;RIGHT('Fakturadresser samt bolag'!$H324,4)</f>
        <v>0007:5568330996</v>
      </c>
      <c r="K324" t="s">
        <v>995</v>
      </c>
      <c r="L324" t="s">
        <v>1012</v>
      </c>
      <c r="M324" t="s">
        <v>211</v>
      </c>
      <c r="N324" t="s">
        <v>136</v>
      </c>
    </row>
    <row r="325" spans="1:14" x14ac:dyDescent="0.25">
      <c r="A325" t="str">
        <f>+Sök[[#This Row],[FASTIGHET]]&amp;" - "&amp;Sök[[#This Row],[ADRESS]]</f>
        <v>Loke 24 - Kopparbergsv.</v>
      </c>
      <c r="B325" t="str">
        <f>+Sök[[#This Row],[ADRESS]]&amp;" - "&amp;Sök[[#This Row],[FASTIGHET]]</f>
        <v>Kopparbergsv. - Loke 24</v>
      </c>
      <c r="C325" t="s">
        <v>565</v>
      </c>
      <c r="D325">
        <v>4422</v>
      </c>
      <c r="E325">
        <v>6611</v>
      </c>
      <c r="F325" t="s">
        <v>566</v>
      </c>
      <c r="G325" t="s">
        <v>567</v>
      </c>
      <c r="H325" t="s">
        <v>568</v>
      </c>
      <c r="I325" s="31">
        <v>7365568332235</v>
      </c>
      <c r="J325" t="str">
        <f>"0007:" &amp;LEFT('Fakturadresser samt bolag'!$H325,6)&amp;RIGHT('Fakturadresser samt bolag'!$H325,4)</f>
        <v>0007:5568332232</v>
      </c>
      <c r="K325" t="s">
        <v>995</v>
      </c>
      <c r="L325" t="s">
        <v>1012</v>
      </c>
      <c r="M325" t="s">
        <v>211</v>
      </c>
      <c r="N325" t="s">
        <v>136</v>
      </c>
    </row>
    <row r="326" spans="1:14" x14ac:dyDescent="0.25">
      <c r="A326" t="str">
        <f>+Sök[[#This Row],[FASTIGHET]]&amp;" - "&amp;Sök[[#This Row],[ADRESS]]</f>
        <v>Vampyren 9 - Kungsgatan 25</v>
      </c>
      <c r="B326" t="str">
        <f>+Sök[[#This Row],[ADRESS]]&amp;" - "&amp;Sök[[#This Row],[FASTIGHET]]</f>
        <v>Kungsgatan 25 - Vampyren 9</v>
      </c>
      <c r="C326" t="s">
        <v>860</v>
      </c>
      <c r="D326">
        <v>4441</v>
      </c>
      <c r="E326">
        <v>6620</v>
      </c>
      <c r="F326" t="s">
        <v>861</v>
      </c>
      <c r="G326" t="s">
        <v>862</v>
      </c>
      <c r="H326" t="s">
        <v>863</v>
      </c>
      <c r="I326" s="31">
        <v>7369697046825</v>
      </c>
      <c r="J326" t="str">
        <f>"0007:" &amp;LEFT('Fakturadresser samt bolag'!$H326,6)&amp;RIGHT('Fakturadresser samt bolag'!$H326,4)</f>
        <v>0007:9697046820</v>
      </c>
      <c r="K326" t="s">
        <v>995</v>
      </c>
      <c r="L326" t="s">
        <v>1012</v>
      </c>
      <c r="M326" t="s">
        <v>864</v>
      </c>
      <c r="N326" t="s">
        <v>136</v>
      </c>
    </row>
    <row r="327" spans="1:14" x14ac:dyDescent="0.25">
      <c r="A327" t="str">
        <f>+Sök[[#This Row],[FASTIGHET]]&amp;" - "&amp;Sök[[#This Row],[ADRESS]]</f>
        <v>Carolus 32 - Östergatan 12</v>
      </c>
      <c r="B327" t="str">
        <f>+Sök[[#This Row],[ADRESS]]&amp;" - "&amp;Sök[[#This Row],[FASTIGHET]]</f>
        <v>Östergatan 12 - Carolus 32</v>
      </c>
      <c r="C327" t="s">
        <v>255</v>
      </c>
      <c r="D327">
        <v>4445</v>
      </c>
      <c r="E327">
        <v>6630</v>
      </c>
      <c r="F327" t="s">
        <v>256</v>
      </c>
      <c r="G327" t="s">
        <v>257</v>
      </c>
      <c r="H327" t="s">
        <v>258</v>
      </c>
      <c r="I327" s="31">
        <v>7365567043710</v>
      </c>
      <c r="J327" t="str">
        <f>"0007:" &amp;LEFT('Fakturadresser samt bolag'!$H327,6)&amp;RIGHT('Fakturadresser samt bolag'!$H327,4)</f>
        <v>0007:5567043715</v>
      </c>
      <c r="K327" t="s">
        <v>995</v>
      </c>
      <c r="L327" t="s">
        <v>19</v>
      </c>
      <c r="M327" t="s">
        <v>30</v>
      </c>
      <c r="N327" t="s">
        <v>136</v>
      </c>
    </row>
    <row r="328" spans="1:14" x14ac:dyDescent="0.25">
      <c r="A328" t="str">
        <f>+Sök[[#This Row],[FASTIGHET]]&amp;" - "&amp;Sök[[#This Row],[ADRESS]]</f>
        <v>Innerstaden 1:152 - Östergatan 12</v>
      </c>
      <c r="B328" t="str">
        <f>+Sök[[#This Row],[ADRESS]]&amp;" - "&amp;Sök[[#This Row],[FASTIGHET]]</f>
        <v>Östergatan 12 - Innerstaden 1:152</v>
      </c>
      <c r="C328" t="s">
        <v>441</v>
      </c>
      <c r="D328">
        <v>4445</v>
      </c>
      <c r="E328">
        <v>6631</v>
      </c>
      <c r="F328" t="s">
        <v>256</v>
      </c>
      <c r="G328" t="s">
        <v>257</v>
      </c>
      <c r="H328" t="s">
        <v>258</v>
      </c>
      <c r="I328" s="31">
        <v>7365567043710</v>
      </c>
      <c r="J328" t="str">
        <f>"0007:" &amp;LEFT('Fakturadresser samt bolag'!$H328,6)&amp;RIGHT('Fakturadresser samt bolag'!$H328,4)</f>
        <v>0007:5567043715</v>
      </c>
      <c r="K328" t="s">
        <v>995</v>
      </c>
      <c r="L328" t="s">
        <v>19</v>
      </c>
      <c r="M328" t="s">
        <v>30</v>
      </c>
      <c r="N328" t="s">
        <v>136</v>
      </c>
    </row>
    <row r="329" spans="1:14" x14ac:dyDescent="0.25">
      <c r="A329" t="str">
        <f>+Sök[[#This Row],[FASTIGHET]]&amp;" - "&amp;Sök[[#This Row],[ADRESS]]</f>
        <v>Damskon 2 - Elsa Brändströms gata 50, 52</v>
      </c>
      <c r="B329" t="str">
        <f>+Sök[[#This Row],[ADRESS]]&amp;" - "&amp;Sök[[#This Row],[FASTIGHET]]</f>
        <v>Elsa Brändströms gata 50, 52 - Damskon 2</v>
      </c>
      <c r="C329" t="s">
        <v>62</v>
      </c>
      <c r="D329">
        <v>6315</v>
      </c>
      <c r="E329">
        <v>632001</v>
      </c>
      <c r="F329" t="s">
        <v>63</v>
      </c>
      <c r="G329" t="s">
        <v>61</v>
      </c>
      <c r="H329" t="s">
        <v>64</v>
      </c>
      <c r="I329" s="31">
        <v>7365567042935</v>
      </c>
      <c r="J329" t="str">
        <f>"0007:" &amp;LEFT('Fakturadresser samt bolag'!$H329,6)&amp;RIGHT('Fakturadresser samt bolag'!$H329,4)</f>
        <v>0007:5567042931</v>
      </c>
      <c r="K329" t="s">
        <v>995</v>
      </c>
      <c r="L329" t="s">
        <v>1011</v>
      </c>
      <c r="M329" t="s">
        <v>34</v>
      </c>
      <c r="N329" t="s">
        <v>136</v>
      </c>
    </row>
    <row r="330" spans="1:14" x14ac:dyDescent="0.25">
      <c r="A330" t="str">
        <f>+Sök[[#This Row],[FASTIGHET]]&amp;" - "&amp;Sök[[#This Row],[ADRESS]]</f>
        <v>Elektra 23 - Elektravägen 25, Västberga Allé</v>
      </c>
      <c r="B330" t="str">
        <f>+Sök[[#This Row],[ADRESS]]&amp;" - "&amp;Sök[[#This Row],[FASTIGHET]]</f>
        <v>Elektravägen 25, Västberga Allé - Elektra 23</v>
      </c>
      <c r="C330" t="s">
        <v>70</v>
      </c>
      <c r="D330">
        <v>6315</v>
      </c>
      <c r="E330">
        <v>632007</v>
      </c>
      <c r="F330" t="s">
        <v>71</v>
      </c>
      <c r="G330" t="s">
        <v>69</v>
      </c>
      <c r="H330" t="s">
        <v>64</v>
      </c>
      <c r="I330" s="31">
        <v>7365567042935</v>
      </c>
      <c r="J330" t="str">
        <f>"0007:" &amp;LEFT('Fakturadresser samt bolag'!$H330,6)&amp;RIGHT('Fakturadresser samt bolag'!$H330,4)</f>
        <v>0007:5567042931</v>
      </c>
      <c r="K330" t="s">
        <v>995</v>
      </c>
      <c r="L330" t="s">
        <v>1011</v>
      </c>
      <c r="M330" t="s">
        <v>34</v>
      </c>
      <c r="N330" t="s">
        <v>136</v>
      </c>
    </row>
    <row r="331" spans="1:14" x14ac:dyDescent="0.25">
      <c r="A331" t="str">
        <f>+Sök[[#This Row],[FASTIGHET]]&amp;" - "&amp;Sök[[#This Row],[ADRESS]]</f>
        <v>Lastkajen 3 - Upplagsvägen 34, 38</v>
      </c>
      <c r="B331" t="str">
        <f>+Sök[[#This Row],[ADRESS]]&amp;" - "&amp;Sök[[#This Row],[FASTIGHET]]</f>
        <v>Upplagsvägen 34, 38 - Lastkajen 3</v>
      </c>
      <c r="C331" t="s">
        <v>65</v>
      </c>
      <c r="D331">
        <v>6315</v>
      </c>
      <c r="E331">
        <v>632002</v>
      </c>
      <c r="F331" t="s">
        <v>66</v>
      </c>
      <c r="G331" t="s">
        <v>61</v>
      </c>
      <c r="H331" t="s">
        <v>64</v>
      </c>
      <c r="I331" s="31">
        <v>7365567042935</v>
      </c>
      <c r="J331" t="str">
        <f>"0007:" &amp;LEFT('Fakturadresser samt bolag'!$H331,6)&amp;RIGHT('Fakturadresser samt bolag'!$H331,4)</f>
        <v>0007:5567042931</v>
      </c>
      <c r="K331" t="s">
        <v>995</v>
      </c>
      <c r="L331" t="s">
        <v>1011</v>
      </c>
      <c r="M331" t="s">
        <v>34</v>
      </c>
      <c r="N331" t="s">
        <v>136</v>
      </c>
    </row>
    <row r="332" spans="1:14" x14ac:dyDescent="0.25">
      <c r="A332" t="str">
        <f>+Sök[[#This Row],[FASTIGHET]]&amp;" - "&amp;Sök[[#This Row],[ADRESS]]</f>
        <v>Nattskiftet 12, 14 - Drivhjulsvägen 36</v>
      </c>
      <c r="B332" t="str">
        <f>+Sök[[#This Row],[ADRESS]]&amp;" - "&amp;Sök[[#This Row],[FASTIGHET]]</f>
        <v>Drivhjulsvägen 36 - Nattskiftet 12, 14</v>
      </c>
      <c r="C332" t="s">
        <v>67</v>
      </c>
      <c r="D332">
        <v>6315</v>
      </c>
      <c r="E332">
        <v>632008</v>
      </c>
      <c r="F332" t="s">
        <v>68</v>
      </c>
      <c r="G332" t="s">
        <v>61</v>
      </c>
      <c r="H332" t="s">
        <v>64</v>
      </c>
      <c r="I332" s="31">
        <v>7365567042935</v>
      </c>
      <c r="J332" t="str">
        <f>"0007:" &amp;LEFT('Fakturadresser samt bolag'!$H332,6)&amp;RIGHT('Fakturadresser samt bolag'!$H332,4)</f>
        <v>0007:5567042931</v>
      </c>
      <c r="K332" t="s">
        <v>995</v>
      </c>
      <c r="L332" t="s">
        <v>1011</v>
      </c>
      <c r="M332" t="s">
        <v>34</v>
      </c>
      <c r="N332" t="s">
        <v>136</v>
      </c>
    </row>
    <row r="333" spans="1:14" x14ac:dyDescent="0.25">
      <c r="A333" t="str">
        <f>+Sök[[#This Row],[FASTIGHET]]&amp;" - "&amp;Sök[[#This Row],[ADRESS]]</f>
        <v>Märsta 21:22 - Maskingatan 17</v>
      </c>
      <c r="B333" t="str">
        <f>+Sök[[#This Row],[ADRESS]]&amp;" - "&amp;Sök[[#This Row],[FASTIGHET]]</f>
        <v>Maskingatan 17 - Märsta 21:22</v>
      </c>
      <c r="C333" t="s">
        <v>86</v>
      </c>
      <c r="D333">
        <v>6500</v>
      </c>
      <c r="E333">
        <v>650008</v>
      </c>
      <c r="F333" t="s">
        <v>87</v>
      </c>
      <c r="G333" t="s">
        <v>85</v>
      </c>
      <c r="H333" t="s">
        <v>142</v>
      </c>
      <c r="I333" s="31">
        <v>7365564981541</v>
      </c>
      <c r="J333" t="str">
        <f>"0007:" &amp;LEFT('Fakturadresser samt bolag'!$H333,6)&amp;RIGHT('Fakturadresser samt bolag'!$H333,4)</f>
        <v>0007:5564981545</v>
      </c>
      <c r="K333" t="s">
        <v>995</v>
      </c>
      <c r="L333" t="s">
        <v>1011</v>
      </c>
      <c r="M333" t="s">
        <v>41</v>
      </c>
      <c r="N333" t="s">
        <v>136</v>
      </c>
    </row>
    <row r="334" spans="1:14" x14ac:dyDescent="0.25">
      <c r="A334" t="str">
        <f>+Sök[[#This Row],[FASTIGHET]]&amp;" - "&amp;Sök[[#This Row],[ADRESS]]</f>
        <v>Märsta 21:50 - Maskingatan 29</v>
      </c>
      <c r="B334" t="str">
        <f>+Sök[[#This Row],[ADRESS]]&amp;" - "&amp;Sök[[#This Row],[FASTIGHET]]</f>
        <v>Maskingatan 29 - Märsta 21:50</v>
      </c>
      <c r="C334" t="s">
        <v>88</v>
      </c>
      <c r="D334">
        <v>6500</v>
      </c>
      <c r="E334">
        <v>650002</v>
      </c>
      <c r="F334" t="s">
        <v>89</v>
      </c>
      <c r="G334" t="s">
        <v>85</v>
      </c>
      <c r="H334" t="s">
        <v>142</v>
      </c>
      <c r="I334" s="31">
        <v>7365564981541</v>
      </c>
      <c r="J334" t="str">
        <f>"0007:" &amp;LEFT('Fakturadresser samt bolag'!$H334,6)&amp;RIGHT('Fakturadresser samt bolag'!$H334,4)</f>
        <v>0007:5564981545</v>
      </c>
      <c r="K334" t="s">
        <v>995</v>
      </c>
      <c r="L334" t="s">
        <v>1011</v>
      </c>
      <c r="M334" t="s">
        <v>41</v>
      </c>
      <c r="N334" t="s">
        <v>136</v>
      </c>
    </row>
    <row r="335" spans="1:14" x14ac:dyDescent="0.25">
      <c r="A335" t="str">
        <f>+Sök[[#This Row],[FASTIGHET]]&amp;" - "&amp;Sök[[#This Row],[ADRESS]]</f>
        <v>Märsta 21:53 - Kabelgatan 8</v>
      </c>
      <c r="B335" t="str">
        <f>+Sök[[#This Row],[ADRESS]]&amp;" - "&amp;Sök[[#This Row],[FASTIGHET]]</f>
        <v>Kabelgatan 8 - Märsta 21:53</v>
      </c>
      <c r="C335" t="s">
        <v>90</v>
      </c>
      <c r="D335">
        <v>6500</v>
      </c>
      <c r="E335">
        <v>650007</v>
      </c>
      <c r="F335" t="s">
        <v>91</v>
      </c>
      <c r="G335" t="s">
        <v>85</v>
      </c>
      <c r="H335" t="s">
        <v>142</v>
      </c>
      <c r="I335" s="31">
        <v>7365564981541</v>
      </c>
      <c r="J335" t="str">
        <f>"0007:" &amp;LEFT('Fakturadresser samt bolag'!$H335,6)&amp;RIGHT('Fakturadresser samt bolag'!$H335,4)</f>
        <v>0007:5564981545</v>
      </c>
      <c r="K335" t="s">
        <v>995</v>
      </c>
      <c r="L335" t="s">
        <v>1011</v>
      </c>
      <c r="M335" t="s">
        <v>41</v>
      </c>
      <c r="N335" t="s">
        <v>136</v>
      </c>
    </row>
    <row r="336" spans="1:14" x14ac:dyDescent="0.25">
      <c r="A336" t="str">
        <f>+Sök[[#This Row],[FASTIGHET]]&amp;" - "&amp;Sök[[#This Row],[ADRESS]]</f>
        <v>Märsta 24:10 - Söderbyvägen 8</v>
      </c>
      <c r="B336" t="str">
        <f>+Sök[[#This Row],[ADRESS]]&amp;" - "&amp;Sök[[#This Row],[FASTIGHET]]</f>
        <v>Söderbyvägen 8 - Märsta 24:10</v>
      </c>
      <c r="C336" t="s">
        <v>92</v>
      </c>
      <c r="D336">
        <v>6500</v>
      </c>
      <c r="E336">
        <v>650003</v>
      </c>
      <c r="F336" t="s">
        <v>93</v>
      </c>
      <c r="G336" t="s">
        <v>85</v>
      </c>
      <c r="H336" t="s">
        <v>142</v>
      </c>
      <c r="I336" s="31">
        <v>7365564981541</v>
      </c>
      <c r="J336" t="str">
        <f>"0007:" &amp;LEFT('Fakturadresser samt bolag'!$H336,6)&amp;RIGHT('Fakturadresser samt bolag'!$H336,4)</f>
        <v>0007:5564981545</v>
      </c>
      <c r="K336" t="s">
        <v>995</v>
      </c>
      <c r="L336" t="s">
        <v>1011</v>
      </c>
      <c r="M336" t="s">
        <v>41</v>
      </c>
      <c r="N336" t="s">
        <v>136</v>
      </c>
    </row>
    <row r="337" spans="1:14" x14ac:dyDescent="0.25">
      <c r="A337" t="str">
        <f>+Sök[[#This Row],[FASTIGHET]]&amp;" - "&amp;Sök[[#This Row],[ADRESS]]</f>
        <v>Märsta 24:12 - Söderbyvägen 14</v>
      </c>
      <c r="B337" t="str">
        <f>+Sök[[#This Row],[ADRESS]]&amp;" - "&amp;Sök[[#This Row],[FASTIGHET]]</f>
        <v>Söderbyvägen 14 - Märsta 24:12</v>
      </c>
      <c r="C337" t="s">
        <v>94</v>
      </c>
      <c r="D337">
        <v>6500</v>
      </c>
      <c r="E337">
        <v>650004</v>
      </c>
      <c r="F337" t="s">
        <v>95</v>
      </c>
      <c r="G337" t="s">
        <v>85</v>
      </c>
      <c r="H337" t="s">
        <v>142</v>
      </c>
      <c r="I337" s="31">
        <v>7365564981541</v>
      </c>
      <c r="J337" t="str">
        <f>"0007:" &amp;LEFT('Fakturadresser samt bolag'!$H337,6)&amp;RIGHT('Fakturadresser samt bolag'!$H337,4)</f>
        <v>0007:5564981545</v>
      </c>
      <c r="K337" t="s">
        <v>995</v>
      </c>
      <c r="L337" t="s">
        <v>1011</v>
      </c>
      <c r="M337" t="s">
        <v>41</v>
      </c>
      <c r="N337" t="s">
        <v>136</v>
      </c>
    </row>
    <row r="338" spans="1:14" x14ac:dyDescent="0.25">
      <c r="A338" t="str">
        <f>+Sök[[#This Row],[FASTIGHET]]&amp;" - "&amp;Sök[[#This Row],[ADRESS]]</f>
        <v>Norslunda 1:10 - Lindberghs gata 9</v>
      </c>
      <c r="B338" t="str">
        <f>+Sök[[#This Row],[ADRESS]]&amp;" - "&amp;Sök[[#This Row],[FASTIGHET]]</f>
        <v>Lindberghs gata 9 - Norslunda 1:10</v>
      </c>
      <c r="C338" t="s">
        <v>96</v>
      </c>
      <c r="D338">
        <v>6500</v>
      </c>
      <c r="E338">
        <v>650001</v>
      </c>
      <c r="F338" t="s">
        <v>97</v>
      </c>
      <c r="G338" t="s">
        <v>85</v>
      </c>
      <c r="H338" t="s">
        <v>142</v>
      </c>
      <c r="I338" s="31">
        <v>7365564981541</v>
      </c>
      <c r="J338" t="str">
        <f>"0007:" &amp;LEFT('Fakturadresser samt bolag'!$H338,6)&amp;RIGHT('Fakturadresser samt bolag'!$H338,4)</f>
        <v>0007:5564981545</v>
      </c>
      <c r="K338" t="s">
        <v>995</v>
      </c>
      <c r="L338" t="s">
        <v>1011</v>
      </c>
      <c r="M338" t="s">
        <v>41</v>
      </c>
      <c r="N338" t="s">
        <v>136</v>
      </c>
    </row>
    <row r="339" spans="1:14" x14ac:dyDescent="0.25">
      <c r="A339" t="str">
        <f>+Sök[[#This Row],[FASTIGHET]]&amp;" - "&amp;Sök[[#This Row],[ADRESS]]</f>
        <v>Glädjen 1:52 - Truckvägen 16</v>
      </c>
      <c r="B339" t="str">
        <f>+Sök[[#This Row],[ADRESS]]&amp;" - "&amp;Sök[[#This Row],[FASTIGHET]]</f>
        <v>Truckvägen 16 - Glädjen 1:52</v>
      </c>
      <c r="C339" t="s">
        <v>50</v>
      </c>
      <c r="D339">
        <v>6551</v>
      </c>
      <c r="E339">
        <v>655101</v>
      </c>
      <c r="F339" t="s">
        <v>51</v>
      </c>
      <c r="G339" t="s">
        <v>49</v>
      </c>
      <c r="H339" t="s">
        <v>138</v>
      </c>
      <c r="I339" s="31">
        <v>7369166167341</v>
      </c>
      <c r="J339" t="str">
        <f>"0007:" &amp;LEFT('Fakturadresser samt bolag'!$H339,6)&amp;RIGHT('Fakturadresser samt bolag'!$H339,4)</f>
        <v>0007:9166167347</v>
      </c>
      <c r="K339" t="s">
        <v>995</v>
      </c>
      <c r="L339" t="s">
        <v>1011</v>
      </c>
      <c r="M339" t="s">
        <v>52</v>
      </c>
      <c r="N339" t="s">
        <v>136</v>
      </c>
    </row>
    <row r="340" spans="1:14" x14ac:dyDescent="0.25">
      <c r="A340" t="str">
        <f>+Sök[[#This Row],[FASTIGHET]]&amp;" - "&amp;Sök[[#This Row],[ADRESS]]</f>
        <v>Glädjen 1:51 - Truckvägen 14</v>
      </c>
      <c r="B340" t="str">
        <f>+Sök[[#This Row],[ADRESS]]&amp;" - "&amp;Sök[[#This Row],[FASTIGHET]]</f>
        <v>Truckvägen 14 - Glädjen 1:51</v>
      </c>
      <c r="C340" t="s">
        <v>114</v>
      </c>
      <c r="D340">
        <v>6555</v>
      </c>
      <c r="E340">
        <v>655501</v>
      </c>
      <c r="F340" t="s">
        <v>115</v>
      </c>
      <c r="G340" t="s">
        <v>113</v>
      </c>
      <c r="H340" t="s">
        <v>144</v>
      </c>
      <c r="I340" s="31">
        <v>7369166226413</v>
      </c>
      <c r="J340" t="str">
        <f>"0007:" &amp;LEFT('Fakturadresser samt bolag'!$H340,6)&amp;RIGHT('Fakturadresser samt bolag'!$H340,4)</f>
        <v>0007:9166226416</v>
      </c>
      <c r="K340" t="s">
        <v>995</v>
      </c>
      <c r="L340" t="s">
        <v>1011</v>
      </c>
      <c r="M340" t="s">
        <v>52</v>
      </c>
      <c r="N340" t="s">
        <v>136</v>
      </c>
    </row>
    <row r="341" spans="1:14" x14ac:dyDescent="0.25">
      <c r="A341" t="str">
        <f>+Sök[[#This Row],[FASTIGHET]]&amp;" - "&amp;Sök[[#This Row],[ADRESS]]</f>
        <v>Märsta 21:34 - Söderbyvägen 1</v>
      </c>
      <c r="B341" t="str">
        <f>+Sök[[#This Row],[ADRESS]]&amp;" - "&amp;Sök[[#This Row],[FASTIGHET]]</f>
        <v>Söderbyvägen 1 - Märsta 21:34</v>
      </c>
      <c r="C341" t="s">
        <v>43</v>
      </c>
      <c r="D341">
        <v>7100</v>
      </c>
      <c r="E341">
        <v>710001</v>
      </c>
      <c r="F341" t="s">
        <v>44</v>
      </c>
      <c r="G341" t="s">
        <v>42</v>
      </c>
      <c r="H341" t="s">
        <v>137</v>
      </c>
      <c r="I341" s="31">
        <v>7365562471112</v>
      </c>
      <c r="J341" t="str">
        <f>"0007:" &amp;LEFT('Fakturadresser samt bolag'!$H341,6)&amp;RIGHT('Fakturadresser samt bolag'!$H341,4)</f>
        <v>0007:5562471119</v>
      </c>
      <c r="K341" t="s">
        <v>995</v>
      </c>
      <c r="L341" t="s">
        <v>1011</v>
      </c>
      <c r="M341" t="s">
        <v>41</v>
      </c>
      <c r="N341" t="s">
        <v>136</v>
      </c>
    </row>
    <row r="342" spans="1:14" x14ac:dyDescent="0.25">
      <c r="A342" t="str">
        <f>+Sök[[#This Row],[FASTIGHET]]&amp;" - "&amp;Sök[[#This Row],[ADRESS]]</f>
        <v>Märsta 21:42 - Söderbyvägen 3</v>
      </c>
      <c r="B342" t="str">
        <f>+Sök[[#This Row],[ADRESS]]&amp;" - "&amp;Sök[[#This Row],[FASTIGHET]]</f>
        <v>Söderbyvägen 3 - Märsta 21:42</v>
      </c>
      <c r="C342" t="s">
        <v>78</v>
      </c>
      <c r="D342">
        <v>7150</v>
      </c>
      <c r="E342">
        <v>715001</v>
      </c>
      <c r="F342" t="s">
        <v>79</v>
      </c>
      <c r="G342" t="s">
        <v>77</v>
      </c>
      <c r="H342" t="s">
        <v>141</v>
      </c>
      <c r="I342" s="31">
        <v>7365562692364</v>
      </c>
      <c r="J342" t="str">
        <f>"0007:" &amp;LEFT('Fakturadresser samt bolag'!$H342,6)&amp;RIGHT('Fakturadresser samt bolag'!$H342,4)</f>
        <v>0007:5562692367</v>
      </c>
      <c r="K342" t="s">
        <v>995</v>
      </c>
      <c r="L342" t="s">
        <v>1011</v>
      </c>
      <c r="M342" t="s">
        <v>41</v>
      </c>
      <c r="N342" t="s">
        <v>136</v>
      </c>
    </row>
    <row r="343" spans="1:14" x14ac:dyDescent="0.25">
      <c r="A343" t="str">
        <f>+Sök[[#This Row],[FASTIGHET]]&amp;" - "&amp;Sök[[#This Row],[ADRESS]]</f>
        <v xml:space="preserve">Solna Gate - </v>
      </c>
      <c r="B343" t="str">
        <f>+Sök[[#This Row],[ADRESS]]&amp;" - "&amp;Sök[[#This Row],[FASTIGHET]]</f>
        <v xml:space="preserve"> - Solna Gate</v>
      </c>
      <c r="C343" t="s">
        <v>1000</v>
      </c>
      <c r="D343">
        <v>4078</v>
      </c>
      <c r="E343">
        <v>6800</v>
      </c>
      <c r="G343" t="s">
        <v>1001</v>
      </c>
      <c r="H343" t="s">
        <v>1002</v>
      </c>
      <c r="I343" s="69">
        <v>7365592085426</v>
      </c>
      <c r="J343" t="str">
        <f>"0007:" &amp;LEFT('Fakturadresser samt bolag'!$H343,6)&amp;RIGHT('Fakturadresser samt bolag'!$H343,4)</f>
        <v>0007:5592085426</v>
      </c>
      <c r="K343" t="s">
        <v>995</v>
      </c>
      <c r="L343" t="s">
        <v>1012</v>
      </c>
      <c r="M343" t="s">
        <v>177</v>
      </c>
      <c r="N343" t="s">
        <v>136</v>
      </c>
    </row>
    <row r="344" spans="1:14" x14ac:dyDescent="0.25">
      <c r="A344" t="str">
        <f>+Sök[[#This Row],[FASTIGHET]]&amp;" - "&amp;Sök[[#This Row],[ADRESS]]</f>
        <v xml:space="preserve">Kista Gate - </v>
      </c>
      <c r="B344" t="str">
        <f>+Sök[[#This Row],[ADRESS]]&amp;" - "&amp;Sök[[#This Row],[FASTIGHET]]</f>
        <v xml:space="preserve"> - Kista Gate</v>
      </c>
      <c r="C344" t="s">
        <v>1003</v>
      </c>
      <c r="D344">
        <v>4078</v>
      </c>
      <c r="E344">
        <v>6801</v>
      </c>
      <c r="G344" t="s">
        <v>1001</v>
      </c>
      <c r="H344" t="s">
        <v>1002</v>
      </c>
      <c r="I344" s="69">
        <v>7365592085426</v>
      </c>
      <c r="J344" t="str">
        <f>"0007:" &amp;LEFT('Fakturadresser samt bolag'!$H344,6)&amp;RIGHT('Fakturadresser samt bolag'!$H344,4)</f>
        <v>0007:5592085426</v>
      </c>
      <c r="K344" t="s">
        <v>995</v>
      </c>
      <c r="L344" t="s">
        <v>1012</v>
      </c>
      <c r="M344" t="s">
        <v>149</v>
      </c>
      <c r="N344" t="s">
        <v>136</v>
      </c>
    </row>
    <row r="345" spans="1:14" x14ac:dyDescent="0.25">
      <c r="A345" t="str">
        <f>+Sök[[#This Row],[FASTIGHET]]&amp;" - "&amp;Sök[[#This Row],[ADRESS]]</f>
        <v xml:space="preserve">Solna Hilton - </v>
      </c>
      <c r="B345" t="str">
        <f>+Sök[[#This Row],[ADRESS]]&amp;" - "&amp;Sök[[#This Row],[FASTIGHET]]</f>
        <v xml:space="preserve"> - Solna Hilton</v>
      </c>
      <c r="C345" t="s">
        <v>1004</v>
      </c>
      <c r="D345">
        <v>4078</v>
      </c>
      <c r="E345">
        <v>6802</v>
      </c>
      <c r="G345" t="s">
        <v>1001</v>
      </c>
      <c r="H345" t="s">
        <v>1002</v>
      </c>
      <c r="I345" s="69">
        <v>7365592085426</v>
      </c>
      <c r="J345" t="str">
        <f>"0007:" &amp;LEFT('Fakturadresser samt bolag'!$H345,6)&amp;RIGHT('Fakturadresser samt bolag'!$H345,4)</f>
        <v>0007:5592085426</v>
      </c>
      <c r="K345" t="s">
        <v>995</v>
      </c>
      <c r="L345" t="s">
        <v>1012</v>
      </c>
      <c r="M345" t="s">
        <v>177</v>
      </c>
      <c r="N345" t="s">
        <v>136</v>
      </c>
    </row>
    <row r="346" spans="1:14" x14ac:dyDescent="0.25">
      <c r="A346" t="str">
        <f>+Sök[[#This Row],[FASTIGHET]]&amp;" - "&amp;Sök[[#This Row],[ADRESS]]</f>
        <v xml:space="preserve">Mejramen - </v>
      </c>
      <c r="B346" t="str">
        <f>+Sök[[#This Row],[ADRESS]]&amp;" - "&amp;Sök[[#This Row],[FASTIGHET]]</f>
        <v xml:space="preserve"> - Mejramen</v>
      </c>
      <c r="C346" t="s">
        <v>1005</v>
      </c>
      <c r="D346">
        <v>4078</v>
      </c>
      <c r="E346">
        <v>6804</v>
      </c>
      <c r="G346" t="s">
        <v>1001</v>
      </c>
      <c r="H346" t="s">
        <v>1002</v>
      </c>
      <c r="I346" s="69">
        <v>7365592085426</v>
      </c>
      <c r="J346" t="str">
        <f>"0007:" &amp;LEFT('Fakturadresser samt bolag'!$H346,6)&amp;RIGHT('Fakturadresser samt bolag'!$H346,4)</f>
        <v>0007:5592085426</v>
      </c>
      <c r="K346" t="s">
        <v>995</v>
      </c>
      <c r="L346" t="s">
        <v>19</v>
      </c>
      <c r="M346" t="s">
        <v>60</v>
      </c>
      <c r="N346" t="s">
        <v>136</v>
      </c>
    </row>
    <row r="347" spans="1:14" x14ac:dyDescent="0.25">
      <c r="A347" t="str">
        <f>+Sök[[#This Row],[FASTIGHET]]&amp;" - "&amp;Sök[[#This Row],[ADRESS]]</f>
        <v xml:space="preserve">UBP - </v>
      </c>
      <c r="B347" t="str">
        <f>+Sök[[#This Row],[ADRESS]]&amp;" - "&amp;Sök[[#This Row],[FASTIGHET]]</f>
        <v xml:space="preserve"> - UBP</v>
      </c>
      <c r="C347" t="s">
        <v>1010</v>
      </c>
      <c r="D347">
        <v>4078</v>
      </c>
      <c r="E347">
        <v>6805</v>
      </c>
      <c r="G347" t="s">
        <v>1001</v>
      </c>
      <c r="H347" t="s">
        <v>1002</v>
      </c>
      <c r="I347" s="69">
        <v>7365592085426</v>
      </c>
      <c r="J347" t="str">
        <f>"0007:" &amp;LEFT('Fakturadresser samt bolag'!$H347,6)&amp;RIGHT('Fakturadresser samt bolag'!$H347,4)</f>
        <v>0007:5592085426</v>
      </c>
      <c r="K347" t="s">
        <v>995</v>
      </c>
      <c r="L347" t="s">
        <v>1012</v>
      </c>
      <c r="M347" t="s">
        <v>216</v>
      </c>
      <c r="N347" t="s">
        <v>136</v>
      </c>
    </row>
    <row r="348" spans="1:14" x14ac:dyDescent="0.25">
      <c r="A348" t="str">
        <f>+Sök[[#This Row],[FASTIGHET]]&amp;" - "&amp;Sök[[#This Row],[ADRESS]]</f>
        <v xml:space="preserve">Time Building - </v>
      </c>
      <c r="B348" t="str">
        <f>+Sök[[#This Row],[ADRESS]]&amp;" - "&amp;Sök[[#This Row],[FASTIGHET]]</f>
        <v xml:space="preserve"> - Time Building</v>
      </c>
      <c r="C348" t="s">
        <v>1006</v>
      </c>
      <c r="D348">
        <v>4078</v>
      </c>
      <c r="E348">
        <v>6806</v>
      </c>
      <c r="G348" t="s">
        <v>1001</v>
      </c>
      <c r="H348" t="s">
        <v>1002</v>
      </c>
      <c r="I348" s="69">
        <v>7365592085426</v>
      </c>
      <c r="J348" t="str">
        <f>"0007:" &amp;LEFT('Fakturadresser samt bolag'!$H348,6)&amp;RIGHT('Fakturadresser samt bolag'!$H348,4)</f>
        <v>0007:5592085426</v>
      </c>
      <c r="K348" t="s">
        <v>995</v>
      </c>
      <c r="L348" t="s">
        <v>1012</v>
      </c>
      <c r="M348" t="s">
        <v>149</v>
      </c>
      <c r="N348" t="s">
        <v>136</v>
      </c>
    </row>
    <row r="349" spans="1:14" x14ac:dyDescent="0.25">
      <c r="A349" t="str">
        <f>+Sök[[#This Row],[FASTIGHET]]&amp;" - "&amp;Sök[[#This Row],[ADRESS]]</f>
        <v xml:space="preserve">Malten - </v>
      </c>
      <c r="B349" t="str">
        <f>+Sök[[#This Row],[ADRESS]]&amp;" - "&amp;Sök[[#This Row],[FASTIGHET]]</f>
        <v xml:space="preserve"> - Malten</v>
      </c>
      <c r="C349" t="s">
        <v>1009</v>
      </c>
      <c r="D349">
        <v>4078</v>
      </c>
      <c r="E349">
        <v>6807</v>
      </c>
      <c r="G349" t="s">
        <v>1001</v>
      </c>
      <c r="H349" t="s">
        <v>1002</v>
      </c>
      <c r="I349" s="69">
        <v>7365592085426</v>
      </c>
      <c r="J349" t="str">
        <f>"0007:" &amp;LEFT('Fakturadresser samt bolag'!$H349,6)&amp;RIGHT('Fakturadresser samt bolag'!$H349,4)</f>
        <v>0007:5592085426</v>
      </c>
      <c r="K349" t="s">
        <v>995</v>
      </c>
      <c r="L349" t="s">
        <v>1012</v>
      </c>
      <c r="M349" t="s">
        <v>149</v>
      </c>
      <c r="N349" t="s">
        <v>136</v>
      </c>
    </row>
    <row r="350" spans="1:14" x14ac:dyDescent="0.25">
      <c r="A350" t="str">
        <f>+Sök[[#This Row],[FASTIGHET]]&amp;" - "&amp;Sök[[#This Row],[ADRESS]]</f>
        <v>Padelhall Åby (k-ställe) - Åby</v>
      </c>
      <c r="B350" t="str">
        <f>+Sök[[#This Row],[ADRESS]]&amp;" - "&amp;Sök[[#This Row],[FASTIGHET]]</f>
        <v>Åby - Padelhall Åby (k-ställe)</v>
      </c>
      <c r="C350" t="s">
        <v>1029</v>
      </c>
      <c r="D350">
        <v>4089</v>
      </c>
      <c r="E350">
        <v>4152</v>
      </c>
      <c r="F350" t="s">
        <v>1031</v>
      </c>
      <c r="G350" t="s">
        <v>1032</v>
      </c>
      <c r="H350" t="s">
        <v>1030</v>
      </c>
      <c r="I350" s="31">
        <v>7365594770542</v>
      </c>
      <c r="J350" t="str">
        <f>"0007:" &amp;LEFT('Fakturadresser samt bolag'!$H350,6)&amp;RIGHT('Fakturadresser samt bolag'!$H350,4)</f>
        <v>0007:5594770546</v>
      </c>
      <c r="K350" t="s">
        <v>995</v>
      </c>
      <c r="L350" t="s">
        <v>19</v>
      </c>
      <c r="M350" t="s">
        <v>60</v>
      </c>
      <c r="N350" t="s">
        <v>136</v>
      </c>
    </row>
    <row r="351" spans="1:14" x14ac:dyDescent="0.25">
      <c r="A351" s="80" t="str">
        <f>+Sök[[#This Row],[FASTIGHET]]&amp;" - "&amp;Sök[[#This Row],[ADRESS]]</f>
        <v>Borgarfjord 4 Time Building Sthlm Norra - Kontorshotell: Kistagången 12</v>
      </c>
      <c r="B351" s="80" t="str">
        <f>+Sök[[#This Row],[ADRESS]]&amp;" - "&amp;Sök[[#This Row],[FASTIGHET]]</f>
        <v>Kontorshotell: Kistagången 12 - Borgarfjord 4 Time Building Sthlm Norra</v>
      </c>
      <c r="C351" t="s">
        <v>1034</v>
      </c>
      <c r="D351">
        <v>4040</v>
      </c>
      <c r="E351">
        <v>6013</v>
      </c>
      <c r="F351" t="s">
        <v>1033</v>
      </c>
      <c r="G351" t="s">
        <v>163</v>
      </c>
      <c r="H351" t="s">
        <v>164</v>
      </c>
      <c r="I351" s="31">
        <v>7365568359872</v>
      </c>
      <c r="J351" t="str">
        <f>"0007:" &amp;LEFT('Fakturadresser samt bolag'!$H351,6)&amp;RIGHT('Fakturadresser samt bolag'!$H351,4)</f>
        <v>0007:5568359870</v>
      </c>
      <c r="K351" t="s">
        <v>995</v>
      </c>
      <c r="L351" t="s">
        <v>1012</v>
      </c>
      <c r="M351" t="s">
        <v>149</v>
      </c>
      <c r="N351" t="s">
        <v>136</v>
      </c>
    </row>
  </sheetData>
  <sheetProtection autoFilter="0"/>
  <mergeCells count="1">
    <mergeCell ref="E3:F3"/>
  </mergeCells>
  <conditionalFormatting sqref="C25">
    <cfRule type="duplicateValues" dxfId="0" priority="6"/>
  </conditionalFormatting>
  <dataValidations count="1">
    <dataValidation type="list" allowBlank="1" showInputMessage="1" showErrorMessage="1" sqref="E3" xr:uid="{70B0C8CE-81CF-4FBC-823F-C001E617C1FC}">
      <formula1>INDIRECT(B24)</formula1>
    </dataValidation>
  </dataValidations>
  <hyperlinks>
    <hyperlink ref="N71" r:id="rId1" xr:uid="{24F7A434-204F-420A-8C1F-3DC8E6B9AC44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5" name="Group Box 17">
              <controlPr defaultSize="0" autoFill="0" autoPict="0" altText="  Sök  ">
                <anchor>
                  <from>
                    <xdr:col>2</xdr:col>
                    <xdr:colOff>66675</xdr:colOff>
                    <xdr:row>0</xdr:row>
                    <xdr:rowOff>628650</xdr:rowOff>
                  </from>
                  <to>
                    <xdr:col>5</xdr:col>
                    <xdr:colOff>2171700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Option Button 9">
              <controlPr defaultSize="0" autoFill="0" autoLine="0" autoPict="0">
                <anchor>
                  <from>
                    <xdr:col>2</xdr:col>
                    <xdr:colOff>1676400</xdr:colOff>
                    <xdr:row>1</xdr:row>
                    <xdr:rowOff>209550</xdr:rowOff>
                  </from>
                  <to>
                    <xdr:col>3</xdr:col>
                    <xdr:colOff>495300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Option Button 10">
              <controlPr defaultSize="0" autoFill="0" autoLine="0" autoPict="0">
                <anchor>
                  <from>
                    <xdr:col>2</xdr:col>
                    <xdr:colOff>123825</xdr:colOff>
                    <xdr:row>1</xdr:row>
                    <xdr:rowOff>200025</xdr:rowOff>
                  </from>
                  <to>
                    <xdr:col>2</xdr:col>
                    <xdr:colOff>1209675</xdr:colOff>
                    <xdr:row>3</xdr:row>
                    <xdr:rowOff>28575</xdr:rowOff>
                  </to>
                </anchor>
              </controlPr>
            </control>
          </mc:Choice>
        </mc:AlternateContent>
      </controls>
    </mc:Choice>
  </mc:AlternateContent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Fakturadresser samt bolag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Madeleine Kronberg</dc:creator>
  <cp:keywords/>
  <dc:description/>
  <cp:lastModifiedBy>Ulrika Carnelius</cp:lastModifiedBy>
  <cp:revision/>
  <dcterms:created xsi:type="dcterms:W3CDTF">2022-03-28T10:30:15Z</dcterms:created>
  <dcterms:modified xsi:type="dcterms:W3CDTF">2026-09-04T11:16:22Z</dcterms:modified>
  <cp:category/>
  <cp:contentStatus/>
</cp:coreProperties>
</file>